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剛\Desktop\"/>
    </mc:Choice>
  </mc:AlternateContent>
  <bookViews>
    <workbookView xWindow="0" yWindow="0" windowWidth="20490" windowHeight="7770" activeTab="1"/>
  </bookViews>
  <sheets>
    <sheet name="年金試算" sheetId="1" r:id="rId1"/>
    <sheet name="入力シート" sheetId="2" r:id="rId2"/>
    <sheet name="年毎結果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B24" i="3" l="1"/>
  <c r="B14" i="3"/>
  <c r="B22" i="3"/>
  <c r="C22" i="3" l="1"/>
  <c r="B13" i="3"/>
  <c r="B12" i="3"/>
  <c r="B9" i="3"/>
  <c r="D22" i="3" l="1"/>
  <c r="E22" i="3" s="1"/>
  <c r="C24" i="3"/>
  <c r="C12" i="3"/>
  <c r="C4" i="3"/>
  <c r="C3" i="3"/>
  <c r="D24" i="3" l="1"/>
  <c r="E24" i="3" s="1"/>
  <c r="F22" i="3"/>
  <c r="C14" i="3"/>
  <c r="D12" i="3"/>
  <c r="C13" i="3"/>
  <c r="D28" i="2"/>
  <c r="B2" i="3"/>
  <c r="D23" i="3" s="1"/>
  <c r="B11" i="1"/>
  <c r="B12" i="1" s="1"/>
  <c r="B6" i="1"/>
  <c r="B14" i="1" l="1"/>
  <c r="F23" i="3"/>
  <c r="C16" i="3"/>
  <c r="B23" i="3"/>
  <c r="C23" i="3"/>
  <c r="E23" i="3"/>
  <c r="F24" i="3"/>
  <c r="G22" i="3"/>
  <c r="G25" i="3" s="1"/>
  <c r="C2" i="3"/>
  <c r="C7" i="3" s="1"/>
  <c r="B26" i="3"/>
  <c r="C26" i="3"/>
  <c r="F26" i="3"/>
  <c r="E26" i="3"/>
  <c r="D26" i="3"/>
  <c r="B16" i="3"/>
  <c r="B25" i="3"/>
  <c r="C25" i="3"/>
  <c r="F25" i="3"/>
  <c r="E25" i="3"/>
  <c r="D25" i="3"/>
  <c r="B15" i="3"/>
  <c r="C15" i="3"/>
  <c r="D15" i="3"/>
  <c r="D16" i="3"/>
  <c r="E12" i="3"/>
  <c r="D14" i="3"/>
  <c r="D13" i="3"/>
  <c r="G26" i="3" l="1"/>
  <c r="G23" i="3"/>
  <c r="D2" i="3"/>
  <c r="D6" i="3" s="1"/>
  <c r="H22" i="3"/>
  <c r="H23" i="3" s="1"/>
  <c r="G24" i="3"/>
  <c r="C6" i="3"/>
  <c r="C5" i="3"/>
  <c r="E15" i="3"/>
  <c r="E16" i="3"/>
  <c r="F12" i="3"/>
  <c r="E14" i="3"/>
  <c r="E13" i="3"/>
  <c r="D3" i="3" l="1"/>
  <c r="D4" i="3"/>
  <c r="E2" i="3"/>
  <c r="E6" i="3" s="1"/>
  <c r="D5" i="3"/>
  <c r="C8" i="3"/>
  <c r="C9" i="3" s="1"/>
  <c r="D7" i="3" s="1"/>
  <c r="H24" i="3"/>
  <c r="I22" i="3"/>
  <c r="I23" i="3" s="1"/>
  <c r="H25" i="3"/>
  <c r="H26" i="3"/>
  <c r="F15" i="3"/>
  <c r="F16" i="3"/>
  <c r="F13" i="3"/>
  <c r="F14" i="3"/>
  <c r="G12" i="3"/>
  <c r="E3" i="3"/>
  <c r="F2" i="3" l="1"/>
  <c r="F5" i="3" s="1"/>
  <c r="E5" i="3"/>
  <c r="D8" i="3"/>
  <c r="D9" i="3" s="1"/>
  <c r="E7" i="3" s="1"/>
  <c r="E4" i="3"/>
  <c r="I24" i="3"/>
  <c r="J22" i="3"/>
  <c r="J23" i="3" s="1"/>
  <c r="I26" i="3"/>
  <c r="I25" i="3"/>
  <c r="G15" i="3"/>
  <c r="G16" i="3"/>
  <c r="G14" i="3"/>
  <c r="H12" i="3"/>
  <c r="G13" i="3"/>
  <c r="E8" i="3" l="1"/>
  <c r="E9" i="3" s="1"/>
  <c r="F3" i="3"/>
  <c r="F4" i="3"/>
  <c r="F6" i="3"/>
  <c r="G2" i="3"/>
  <c r="G6" i="3" s="1"/>
  <c r="J24" i="3"/>
  <c r="K22" i="3"/>
  <c r="K23" i="3" s="1"/>
  <c r="J25" i="3"/>
  <c r="J26" i="3"/>
  <c r="F7" i="3"/>
  <c r="H15" i="3"/>
  <c r="H16" i="3"/>
  <c r="H14" i="3"/>
  <c r="H13" i="3"/>
  <c r="I12" i="3"/>
  <c r="F8" i="3" l="1"/>
  <c r="F9" i="3" s="1"/>
  <c r="H2" i="3"/>
  <c r="H6" i="3" s="1"/>
  <c r="G4" i="3"/>
  <c r="G7" i="3"/>
  <c r="G5" i="3"/>
  <c r="G3" i="3"/>
  <c r="L22" i="3"/>
  <c r="L23" i="3" s="1"/>
  <c r="K25" i="3"/>
  <c r="K26" i="3"/>
  <c r="K24" i="3"/>
  <c r="I15" i="3"/>
  <c r="I16" i="3"/>
  <c r="J12" i="3"/>
  <c r="I14" i="3"/>
  <c r="I13" i="3"/>
  <c r="I2" i="3"/>
  <c r="H5" i="3" l="1"/>
  <c r="G8" i="3"/>
  <c r="G9" i="3" s="1"/>
  <c r="H4" i="3"/>
  <c r="I4" i="3" s="1"/>
  <c r="H3" i="3"/>
  <c r="H8" i="3" s="1"/>
  <c r="H9" i="3" s="1"/>
  <c r="L24" i="3"/>
  <c r="M22" i="3"/>
  <c r="M23" i="3" s="1"/>
  <c r="L26" i="3"/>
  <c r="L25" i="3"/>
  <c r="I6" i="3"/>
  <c r="I5" i="3"/>
  <c r="J15" i="3"/>
  <c r="J16" i="3"/>
  <c r="J13" i="3"/>
  <c r="J2" i="3"/>
  <c r="J14" i="3"/>
  <c r="K12" i="3"/>
  <c r="H7" i="3"/>
  <c r="I7" i="3" l="1"/>
  <c r="I3" i="3"/>
  <c r="I8" i="3" s="1"/>
  <c r="I9" i="3" s="1"/>
  <c r="N22" i="3"/>
  <c r="N23" i="3" s="1"/>
  <c r="M26" i="3"/>
  <c r="M25" i="3"/>
  <c r="M24" i="3"/>
  <c r="J6" i="3"/>
  <c r="J5" i="3"/>
  <c r="K15" i="3"/>
  <c r="K16" i="3"/>
  <c r="K14" i="3"/>
  <c r="J4" i="3"/>
  <c r="K2" i="3"/>
  <c r="J3" i="3"/>
  <c r="L12" i="3"/>
  <c r="K13" i="3"/>
  <c r="J7" i="3" l="1"/>
  <c r="J8" i="3" s="1"/>
  <c r="J9" i="3" s="1"/>
  <c r="N24" i="3"/>
  <c r="O22" i="3"/>
  <c r="O23" i="3" s="1"/>
  <c r="N25" i="3"/>
  <c r="N26" i="3"/>
  <c r="K6" i="3"/>
  <c r="K5" i="3"/>
  <c r="L15" i="3"/>
  <c r="L16" i="3"/>
  <c r="L14" i="3"/>
  <c r="K4" i="3"/>
  <c r="K3" i="3"/>
  <c r="L2" i="3"/>
  <c r="L13" i="3"/>
  <c r="M12" i="3"/>
  <c r="K7" i="3" l="1"/>
  <c r="K8" i="3" s="1"/>
  <c r="K9" i="3" s="1"/>
  <c r="P22" i="3"/>
  <c r="P23" i="3" s="1"/>
  <c r="O25" i="3"/>
  <c r="O26" i="3"/>
  <c r="O24" i="3"/>
  <c r="L6" i="3"/>
  <c r="L5" i="3"/>
  <c r="M15" i="3"/>
  <c r="M16" i="3"/>
  <c r="L4" i="3"/>
  <c r="L3" i="3"/>
  <c r="M2" i="3"/>
  <c r="N12" i="3"/>
  <c r="M14" i="3"/>
  <c r="M13" i="3"/>
  <c r="L7" i="3" l="1"/>
  <c r="L8" i="3" s="1"/>
  <c r="L9" i="3" s="1"/>
  <c r="P24" i="3"/>
  <c r="Q22" i="3"/>
  <c r="Q23" i="3" s="1"/>
  <c r="P25" i="3"/>
  <c r="P26" i="3"/>
  <c r="M6" i="3"/>
  <c r="M5" i="3"/>
  <c r="N15" i="3"/>
  <c r="N16" i="3"/>
  <c r="N13" i="3"/>
  <c r="M3" i="3"/>
  <c r="M4" i="3"/>
  <c r="N2" i="3"/>
  <c r="N14" i="3"/>
  <c r="O12" i="3"/>
  <c r="M7" i="3" l="1"/>
  <c r="M8" i="3" s="1"/>
  <c r="M9" i="3" s="1"/>
  <c r="R22" i="3"/>
  <c r="R23" i="3" s="1"/>
  <c r="Q25" i="3"/>
  <c r="Q26" i="3"/>
  <c r="Q24" i="3"/>
  <c r="N6" i="3"/>
  <c r="N5" i="3"/>
  <c r="O15" i="3"/>
  <c r="O16" i="3"/>
  <c r="N3" i="3"/>
  <c r="N4" i="3"/>
  <c r="O2" i="3"/>
  <c r="P12" i="3"/>
  <c r="O14" i="3"/>
  <c r="O13" i="3"/>
  <c r="N7" i="3" l="1"/>
  <c r="N8" i="3" s="1"/>
  <c r="N9" i="3" s="1"/>
  <c r="R24" i="3"/>
  <c r="S22" i="3"/>
  <c r="S23" i="3" s="1"/>
  <c r="R26" i="3"/>
  <c r="R25" i="3"/>
  <c r="O6" i="3"/>
  <c r="O5" i="3"/>
  <c r="P15" i="3"/>
  <c r="P16" i="3"/>
  <c r="O4" i="3"/>
  <c r="O3" i="3"/>
  <c r="P2" i="3"/>
  <c r="P13" i="3"/>
  <c r="P14" i="3"/>
  <c r="Q12" i="3"/>
  <c r="O7" i="3" l="1"/>
  <c r="O8" i="3" s="1"/>
  <c r="O9" i="3" s="1"/>
  <c r="T22" i="3"/>
  <c r="T23" i="3" s="1"/>
  <c r="S26" i="3"/>
  <c r="S25" i="3"/>
  <c r="S24" i="3"/>
  <c r="P6" i="3"/>
  <c r="P5" i="3"/>
  <c r="Q15" i="3"/>
  <c r="Q16" i="3"/>
  <c r="P4" i="3"/>
  <c r="P3" i="3"/>
  <c r="Q2" i="3"/>
  <c r="R12" i="3"/>
  <c r="Q14" i="3"/>
  <c r="Q13" i="3"/>
  <c r="P7" i="3" l="1"/>
  <c r="P8" i="3" s="1"/>
  <c r="P9" i="3" s="1"/>
  <c r="T24" i="3"/>
  <c r="U22" i="3"/>
  <c r="U23" i="3" s="1"/>
  <c r="T26" i="3"/>
  <c r="T25" i="3"/>
  <c r="Q6" i="3"/>
  <c r="Q5" i="3"/>
  <c r="R15" i="3"/>
  <c r="R16" i="3"/>
  <c r="R13" i="3"/>
  <c r="Q3" i="3"/>
  <c r="Q4" i="3"/>
  <c r="R2" i="3"/>
  <c r="R14" i="3"/>
  <c r="S12" i="3"/>
  <c r="Q7" i="3" l="1"/>
  <c r="Q8" i="3" s="1"/>
  <c r="Q9" i="3" s="1"/>
  <c r="V22" i="3"/>
  <c r="V23" i="3" s="1"/>
  <c r="U25" i="3"/>
  <c r="U26" i="3"/>
  <c r="U24" i="3"/>
  <c r="R6" i="3"/>
  <c r="R5" i="3"/>
  <c r="S15" i="3"/>
  <c r="S16" i="3"/>
  <c r="S13" i="3"/>
  <c r="S2" i="3"/>
  <c r="R3" i="3"/>
  <c r="R4" i="3"/>
  <c r="T12" i="3"/>
  <c r="S14" i="3"/>
  <c r="R7" i="3" l="1"/>
  <c r="R8" i="3" s="1"/>
  <c r="R9" i="3" s="1"/>
  <c r="S4" i="3"/>
  <c r="V24" i="3"/>
  <c r="W22" i="3"/>
  <c r="V26" i="3"/>
  <c r="V25" i="3"/>
  <c r="S5" i="3"/>
  <c r="S6" i="3"/>
  <c r="T16" i="3"/>
  <c r="T13" i="3"/>
  <c r="T15" i="3"/>
  <c r="S3" i="3"/>
  <c r="T2" i="3"/>
  <c r="T14" i="3"/>
  <c r="U12" i="3"/>
  <c r="S7" i="3" l="1"/>
  <c r="S8" i="3" s="1"/>
  <c r="S9" i="3" s="1"/>
  <c r="W24" i="3"/>
  <c r="W23" i="3"/>
  <c r="X22" i="3"/>
  <c r="X23" i="3" s="1"/>
  <c r="W25" i="3"/>
  <c r="W26" i="3"/>
  <c r="T6" i="3"/>
  <c r="T5" i="3"/>
  <c r="U15" i="3"/>
  <c r="U16" i="3"/>
  <c r="T4" i="3"/>
  <c r="U2" i="3"/>
  <c r="T3" i="3"/>
  <c r="U14" i="3"/>
  <c r="U13" i="3"/>
  <c r="V12" i="3"/>
  <c r="T7" i="3" l="1"/>
  <c r="T8" i="3" s="1"/>
  <c r="T9" i="3" s="1"/>
  <c r="X24" i="3"/>
  <c r="Y22" i="3"/>
  <c r="X26" i="3"/>
  <c r="X25" i="3"/>
  <c r="U6" i="3"/>
  <c r="U5" i="3"/>
  <c r="V15" i="3"/>
  <c r="V16" i="3"/>
  <c r="V2" i="3"/>
  <c r="U4" i="3"/>
  <c r="U3" i="3"/>
  <c r="W12" i="3"/>
  <c r="V13" i="3"/>
  <c r="V14" i="3"/>
  <c r="U7" i="3" l="1"/>
  <c r="U8" i="3" s="1"/>
  <c r="U9" i="3" s="1"/>
  <c r="Y24" i="3"/>
  <c r="Y23" i="3"/>
  <c r="Z22" i="3"/>
  <c r="Z23" i="3" s="1"/>
  <c r="Y25" i="3"/>
  <c r="Y26" i="3"/>
  <c r="V6" i="3"/>
  <c r="V5" i="3"/>
  <c r="W15" i="3"/>
  <c r="W16" i="3"/>
  <c r="V4" i="3"/>
  <c r="V3" i="3"/>
  <c r="W2" i="3"/>
  <c r="W14" i="3"/>
  <c r="X12" i="3"/>
  <c r="W13" i="3"/>
  <c r="V7" i="3" l="1"/>
  <c r="V8" i="3" s="1"/>
  <c r="V9" i="3" s="1"/>
  <c r="Z24" i="3"/>
  <c r="AA22" i="3"/>
  <c r="AA23" i="3" s="1"/>
  <c r="Z26" i="3"/>
  <c r="Z25" i="3"/>
  <c r="W6" i="3"/>
  <c r="W5" i="3"/>
  <c r="X15" i="3"/>
  <c r="X16" i="3"/>
  <c r="W4" i="3"/>
  <c r="W3" i="3"/>
  <c r="X2" i="3"/>
  <c r="X14" i="3"/>
  <c r="X13" i="3"/>
  <c r="Y12" i="3"/>
  <c r="W7" i="3" l="1"/>
  <c r="W8" i="3" s="1"/>
  <c r="W9" i="3" s="1"/>
  <c r="AB22" i="3"/>
  <c r="AB23" i="3" s="1"/>
  <c r="AA24" i="3"/>
  <c r="AA25" i="3"/>
  <c r="AA26" i="3"/>
  <c r="X6" i="3"/>
  <c r="X5" i="3"/>
  <c r="Y15" i="3"/>
  <c r="Y16" i="3"/>
  <c r="X4" i="3"/>
  <c r="Y2" i="3"/>
  <c r="X3" i="3"/>
  <c r="Y13" i="3"/>
  <c r="Z12" i="3"/>
  <c r="Y14" i="3"/>
  <c r="X7" i="3" l="1"/>
  <c r="X8" i="3" s="1"/>
  <c r="X9" i="3" s="1"/>
  <c r="AC22" i="3"/>
  <c r="AC23" i="3" s="1"/>
  <c r="AB24" i="3"/>
  <c r="AB26" i="3"/>
  <c r="AB25" i="3"/>
  <c r="Y6" i="3"/>
  <c r="Y5" i="3"/>
  <c r="Z15" i="3"/>
  <c r="Z16" i="3"/>
  <c r="Y3" i="3"/>
  <c r="Y4" i="3"/>
  <c r="Z2" i="3"/>
  <c r="Z14" i="3"/>
  <c r="AA12" i="3"/>
  <c r="Z13" i="3"/>
  <c r="Y7" i="3" l="1"/>
  <c r="Y8" i="3" s="1"/>
  <c r="Y9" i="3" s="1"/>
  <c r="AD22" i="3"/>
  <c r="AD23" i="3" s="1"/>
  <c r="AC24" i="3"/>
  <c r="AC26" i="3"/>
  <c r="AC25" i="3"/>
  <c r="Z6" i="3"/>
  <c r="Z5" i="3"/>
  <c r="AA15" i="3"/>
  <c r="AA16" i="3"/>
  <c r="AA2" i="3"/>
  <c r="Z4" i="3"/>
  <c r="Z3" i="3"/>
  <c r="AA14" i="3"/>
  <c r="AA13" i="3"/>
  <c r="AB12" i="3"/>
  <c r="Z7" i="3" l="1"/>
  <c r="Z8" i="3" s="1"/>
  <c r="Z9" i="3" s="1"/>
  <c r="AE22" i="3"/>
  <c r="AE23" i="3" s="1"/>
  <c r="AD24" i="3"/>
  <c r="AD26" i="3"/>
  <c r="AD25" i="3"/>
  <c r="AA6" i="3"/>
  <c r="AA5" i="3"/>
  <c r="AB15" i="3"/>
  <c r="AB16" i="3"/>
  <c r="AB2" i="3"/>
  <c r="AA3" i="3"/>
  <c r="AA4" i="3"/>
  <c r="AB14" i="3"/>
  <c r="AC12" i="3"/>
  <c r="AB13" i="3"/>
  <c r="AA7" i="3" l="1"/>
  <c r="AA8" i="3" s="1"/>
  <c r="AA9" i="3" s="1"/>
  <c r="AF22" i="3"/>
  <c r="AF23" i="3" s="1"/>
  <c r="AE24" i="3"/>
  <c r="AE26" i="3"/>
  <c r="AE25" i="3"/>
  <c r="AB6" i="3"/>
  <c r="AB5" i="3"/>
  <c r="AC15" i="3"/>
  <c r="AC16" i="3"/>
  <c r="AC2" i="3"/>
  <c r="AB4" i="3"/>
  <c r="AB3" i="3"/>
  <c r="AC13" i="3"/>
  <c r="AC14" i="3"/>
  <c r="AD12" i="3"/>
  <c r="AB7" i="3" l="1"/>
  <c r="AB8" i="3" s="1"/>
  <c r="AB9" i="3" s="1"/>
  <c r="AG22" i="3"/>
  <c r="AG23" i="3" s="1"/>
  <c r="AF24" i="3"/>
  <c r="AF25" i="3"/>
  <c r="AF26" i="3"/>
  <c r="AC6" i="3"/>
  <c r="AC5" i="3"/>
  <c r="AD15" i="3"/>
  <c r="AD16" i="3"/>
  <c r="AD2" i="3"/>
  <c r="AC3" i="3"/>
  <c r="AC4" i="3"/>
  <c r="AD14" i="3"/>
  <c r="AE12" i="3"/>
  <c r="AD13" i="3"/>
  <c r="AC7" i="3" l="1"/>
  <c r="AC8" i="3" s="1"/>
  <c r="AC9" i="3" s="1"/>
  <c r="AH22" i="3"/>
  <c r="AH23" i="3" s="1"/>
  <c r="AG24" i="3"/>
  <c r="AG25" i="3"/>
  <c r="AG26" i="3"/>
  <c r="AD6" i="3"/>
  <c r="AD5" i="3"/>
  <c r="AE15" i="3"/>
  <c r="AE16" i="3"/>
  <c r="AD4" i="3"/>
  <c r="AE2" i="3"/>
  <c r="AD3" i="3"/>
  <c r="AE14" i="3"/>
  <c r="AE13" i="3"/>
  <c r="AF12" i="3"/>
  <c r="AD7" i="3" l="1"/>
  <c r="AD8" i="3" s="1"/>
  <c r="AD9" i="3" s="1"/>
  <c r="AI22" i="3"/>
  <c r="AI23" i="3" s="1"/>
  <c r="AH24" i="3"/>
  <c r="AH26" i="3"/>
  <c r="AH25" i="3"/>
  <c r="AE6" i="3"/>
  <c r="AE5" i="3"/>
  <c r="AF15" i="3"/>
  <c r="AF16" i="3"/>
  <c r="AE4" i="3"/>
  <c r="AF2" i="3"/>
  <c r="AE3" i="3"/>
  <c r="AF14" i="3"/>
  <c r="AF13" i="3"/>
  <c r="AG12" i="3"/>
  <c r="AG16" i="3" s="1"/>
  <c r="AE7" i="3" l="1"/>
  <c r="AE8" i="3" s="1"/>
  <c r="AE9" i="3" s="1"/>
  <c r="AJ22" i="3"/>
  <c r="AJ23" i="3" s="1"/>
  <c r="AI24" i="3"/>
  <c r="AI25" i="3"/>
  <c r="AI26" i="3"/>
  <c r="AF6" i="3"/>
  <c r="AF5" i="3"/>
  <c r="AH12" i="3"/>
  <c r="AG15" i="3"/>
  <c r="AF4" i="3"/>
  <c r="AG2" i="3"/>
  <c r="AF3" i="3"/>
  <c r="AG14" i="3"/>
  <c r="AG13" i="3"/>
  <c r="AF7" i="3" l="1"/>
  <c r="AF8" i="3" s="1"/>
  <c r="AF9" i="3" s="1"/>
  <c r="AK22" i="3"/>
  <c r="AK23" i="3" s="1"/>
  <c r="AJ24" i="3"/>
  <c r="AJ25" i="3"/>
  <c r="AJ26" i="3"/>
  <c r="AH2" i="3"/>
  <c r="AH5" i="3" s="1"/>
  <c r="AG3" i="3"/>
  <c r="AG6" i="3"/>
  <c r="AG5" i="3"/>
  <c r="AG4" i="3"/>
  <c r="AI12" i="3"/>
  <c r="AI15" i="3" s="1"/>
  <c r="AH15" i="3"/>
  <c r="AH16" i="3"/>
  <c r="AH14" i="3"/>
  <c r="AH13" i="3"/>
  <c r="AG7" i="3" l="1"/>
  <c r="AG8" i="3" s="1"/>
  <c r="AG9" i="3" s="1"/>
  <c r="AL22" i="3"/>
  <c r="AL23" i="3" s="1"/>
  <c r="AK24" i="3"/>
  <c r="AK25" i="3"/>
  <c r="AK26" i="3"/>
  <c r="AI2" i="3"/>
  <c r="AI6" i="3" s="1"/>
  <c r="AH6" i="3"/>
  <c r="AH3" i="3"/>
  <c r="AH4" i="3"/>
  <c r="AJ12" i="3"/>
  <c r="AJ15" i="3" s="1"/>
  <c r="AI13" i="3"/>
  <c r="AI14" i="3"/>
  <c r="AI16" i="3"/>
  <c r="B17" i="3" l="1"/>
  <c r="B18" i="3" s="1"/>
  <c r="B19" i="3" s="1"/>
  <c r="C17" i="3" s="1"/>
  <c r="C18" i="3" s="1"/>
  <c r="C19" i="3" s="1"/>
  <c r="AH7" i="3"/>
  <c r="AH8" i="3" s="1"/>
  <c r="AH9" i="3" s="1"/>
  <c r="AM22" i="3"/>
  <c r="AM23" i="3" s="1"/>
  <c r="AL24" i="3"/>
  <c r="AL26" i="3"/>
  <c r="AL25" i="3"/>
  <c r="AI3" i="3"/>
  <c r="AJ2" i="3"/>
  <c r="AJ5" i="3" s="1"/>
  <c r="AI4" i="3"/>
  <c r="AI5" i="3"/>
  <c r="AJ14" i="3"/>
  <c r="AK12" i="3"/>
  <c r="AK16" i="3" s="1"/>
  <c r="AJ16" i="3"/>
  <c r="AJ13" i="3"/>
  <c r="AI7" i="3" l="1"/>
  <c r="AI8" i="3" s="1"/>
  <c r="AI9" i="3" s="1"/>
  <c r="AJ7" i="3"/>
  <c r="AK2" i="3"/>
  <c r="AK6" i="3" s="1"/>
  <c r="AN22" i="3"/>
  <c r="AN23" i="3" s="1"/>
  <c r="AM24" i="3"/>
  <c r="AM26" i="3"/>
  <c r="AM25" i="3"/>
  <c r="AJ4" i="3"/>
  <c r="AJ8" i="3" s="1"/>
  <c r="AJ6" i="3"/>
  <c r="AJ3" i="3"/>
  <c r="AK15" i="3"/>
  <c r="AK14" i="3"/>
  <c r="AK13" i="3"/>
  <c r="AL12" i="3"/>
  <c r="AL16" i="3" s="1"/>
  <c r="D17" i="3"/>
  <c r="D18" i="3" s="1"/>
  <c r="D19" i="3" s="1"/>
  <c r="AJ9" i="3" l="1"/>
  <c r="AK4" i="3"/>
  <c r="AK5" i="3"/>
  <c r="AK7" i="3"/>
  <c r="AL2" i="3"/>
  <c r="AL6" i="3" s="1"/>
  <c r="AK8" i="3"/>
  <c r="AK3" i="3"/>
  <c r="AK9" i="3"/>
  <c r="AO22" i="3"/>
  <c r="AO23" i="3" s="1"/>
  <c r="AN24" i="3"/>
  <c r="AN26" i="3"/>
  <c r="AN25" i="3"/>
  <c r="AM12" i="3"/>
  <c r="AN12" i="3" s="1"/>
  <c r="AL15" i="3"/>
  <c r="AL13" i="3"/>
  <c r="AL14" i="3"/>
  <c r="E17" i="3"/>
  <c r="E18" i="3" s="1"/>
  <c r="E19" i="3" s="1"/>
  <c r="F17" i="3" s="1"/>
  <c r="F18" i="3" s="1"/>
  <c r="F19" i="3" s="1"/>
  <c r="G17" i="3" s="1"/>
  <c r="G18" i="3" s="1"/>
  <c r="G19" i="3" s="1"/>
  <c r="H17" i="3" s="1"/>
  <c r="H18" i="3" s="1"/>
  <c r="H19" i="3" s="1"/>
  <c r="I17" i="3" s="1"/>
  <c r="I18" i="3" s="1"/>
  <c r="I19" i="3" s="1"/>
  <c r="J17" i="3" s="1"/>
  <c r="J18" i="3" s="1"/>
  <c r="J19" i="3" s="1"/>
  <c r="K17" i="3" s="1"/>
  <c r="K18" i="3" s="1"/>
  <c r="K19" i="3" s="1"/>
  <c r="L17" i="3" s="1"/>
  <c r="L18" i="3" s="1"/>
  <c r="L19" i="3" s="1"/>
  <c r="M17" i="3" s="1"/>
  <c r="M18" i="3" s="1"/>
  <c r="M19" i="3" s="1"/>
  <c r="N17" i="3" s="1"/>
  <c r="N18" i="3" s="1"/>
  <c r="N19" i="3" s="1"/>
  <c r="O17" i="3" s="1"/>
  <c r="O18" i="3" s="1"/>
  <c r="O19" i="3" s="1"/>
  <c r="P17" i="3" s="1"/>
  <c r="P18" i="3" s="1"/>
  <c r="P19" i="3" s="1"/>
  <c r="Q17" i="3" s="1"/>
  <c r="Q18" i="3" s="1"/>
  <c r="Q19" i="3" s="1"/>
  <c r="AL4" i="3" l="1"/>
  <c r="AL7" i="3"/>
  <c r="AL3" i="3"/>
  <c r="AL9" i="3"/>
  <c r="AM2" i="3"/>
  <c r="AM5" i="3" s="1"/>
  <c r="AL5" i="3"/>
  <c r="AL8" i="3"/>
  <c r="AP22" i="3"/>
  <c r="AP23" i="3" s="1"/>
  <c r="AO24" i="3"/>
  <c r="AO25" i="3"/>
  <c r="AO26" i="3"/>
  <c r="R17" i="3"/>
  <c r="R18" i="3" s="1"/>
  <c r="R19" i="3" s="1"/>
  <c r="S17" i="3" s="1"/>
  <c r="S18" i="3" s="1"/>
  <c r="S19" i="3" s="1"/>
  <c r="T17" i="3" s="1"/>
  <c r="T18" i="3" s="1"/>
  <c r="T19" i="3" s="1"/>
  <c r="U17" i="3" s="1"/>
  <c r="U18" i="3" s="1"/>
  <c r="U19" i="3" s="1"/>
  <c r="V17" i="3" s="1"/>
  <c r="V18" i="3" s="1"/>
  <c r="V19" i="3" s="1"/>
  <c r="AM16" i="3"/>
  <c r="AM13" i="3"/>
  <c r="AM14" i="3"/>
  <c r="AM15" i="3"/>
  <c r="AN15" i="3"/>
  <c r="AN16" i="3"/>
  <c r="AM3" i="3"/>
  <c r="AN13" i="3"/>
  <c r="AO12" i="3"/>
  <c r="AN14" i="3"/>
  <c r="AM4" i="3" l="1"/>
  <c r="AM6" i="3"/>
  <c r="AM9" i="3"/>
  <c r="AM8" i="3"/>
  <c r="AN2" i="3"/>
  <c r="AN6" i="3" s="1"/>
  <c r="AM7" i="3"/>
  <c r="W17" i="3"/>
  <c r="W18" i="3" s="1"/>
  <c r="W19" i="3" s="1"/>
  <c r="AQ22" i="3"/>
  <c r="AQ23" i="3" s="1"/>
  <c r="AP24" i="3"/>
  <c r="AP25" i="3"/>
  <c r="AP26" i="3"/>
  <c r="AO15" i="3"/>
  <c r="AO16" i="3"/>
  <c r="AN7" i="3"/>
  <c r="AN4" i="3"/>
  <c r="AO14" i="3"/>
  <c r="AP12" i="3"/>
  <c r="AO13" i="3"/>
  <c r="AO2" i="3" l="1"/>
  <c r="AN3" i="3"/>
  <c r="AN8" i="3"/>
  <c r="AN9" i="3"/>
  <c r="AN5" i="3"/>
  <c r="X17" i="3"/>
  <c r="X18" i="3" s="1"/>
  <c r="X19" i="3"/>
  <c r="AR22" i="3"/>
  <c r="AR23" i="3" s="1"/>
  <c r="AQ24" i="3"/>
  <c r="AQ26" i="3"/>
  <c r="AQ25" i="3"/>
  <c r="AO6" i="3"/>
  <c r="AO5" i="3"/>
  <c r="AP15" i="3"/>
  <c r="AP16" i="3"/>
  <c r="AO4" i="3"/>
  <c r="AP2" i="3"/>
  <c r="AO8" i="3"/>
  <c r="AO3" i="3"/>
  <c r="AO7" i="3"/>
  <c r="AO9" i="3"/>
  <c r="AQ12" i="3"/>
  <c r="AP13" i="3"/>
  <c r="AP14" i="3"/>
  <c r="Y17" i="3" l="1"/>
  <c r="Y18" i="3" s="1"/>
  <c r="Y19" i="3" s="1"/>
  <c r="AS22" i="3"/>
  <c r="AS23" i="3" s="1"/>
  <c r="AR24" i="3"/>
  <c r="AR26" i="3"/>
  <c r="AR25" i="3"/>
  <c r="AP6" i="3"/>
  <c r="AP5" i="3"/>
  <c r="AQ15" i="3"/>
  <c r="AQ16" i="3"/>
  <c r="AQ2" i="3"/>
  <c r="AP4" i="3"/>
  <c r="AP3" i="3"/>
  <c r="AP8" i="3"/>
  <c r="AP7" i="3"/>
  <c r="AP9" i="3"/>
  <c r="AQ14" i="3"/>
  <c r="AR12" i="3"/>
  <c r="AQ13" i="3"/>
  <c r="Z17" i="3" l="1"/>
  <c r="Z18" i="3" s="1"/>
  <c r="Z19" i="3" s="1"/>
  <c r="AT22" i="3"/>
  <c r="AT23" i="3" s="1"/>
  <c r="AS24" i="3"/>
  <c r="AS25" i="3"/>
  <c r="AS26" i="3"/>
  <c r="AQ6" i="3"/>
  <c r="AQ5" i="3"/>
  <c r="AR15" i="3"/>
  <c r="AR16" i="3"/>
  <c r="AQ9" i="3"/>
  <c r="AQ8" i="3"/>
  <c r="AQ4" i="3"/>
  <c r="AQ7" i="3"/>
  <c r="AR2" i="3"/>
  <c r="AQ3" i="3"/>
  <c r="AR13" i="3"/>
  <c r="AR14" i="3"/>
  <c r="AS12" i="3"/>
  <c r="AA17" i="3" l="1"/>
  <c r="AA18" i="3" s="1"/>
  <c r="AA19" i="3" s="1"/>
  <c r="AU22" i="3"/>
  <c r="AU23" i="3" s="1"/>
  <c r="AT24" i="3"/>
  <c r="AT26" i="3"/>
  <c r="AT25" i="3"/>
  <c r="AR6" i="3"/>
  <c r="AR5" i="3"/>
  <c r="AS15" i="3"/>
  <c r="AS16" i="3"/>
  <c r="AS2" i="3"/>
  <c r="AR3" i="3"/>
  <c r="AR7" i="3"/>
  <c r="AR9" i="3"/>
  <c r="AR8" i="3"/>
  <c r="AR4" i="3"/>
  <c r="AS14" i="3"/>
  <c r="AT12" i="3"/>
  <c r="AS13" i="3"/>
  <c r="AB17" i="3" l="1"/>
  <c r="AB18" i="3" s="1"/>
  <c r="AB19" i="3" s="1"/>
  <c r="AV22" i="3"/>
  <c r="AV23" i="3" s="1"/>
  <c r="AU24" i="3"/>
  <c r="AU26" i="3"/>
  <c r="AU25" i="3"/>
  <c r="AS6" i="3"/>
  <c r="AS5" i="3"/>
  <c r="AT15" i="3"/>
  <c r="AT16" i="3"/>
  <c r="AS8" i="3"/>
  <c r="AS9" i="3"/>
  <c r="AT2" i="3"/>
  <c r="AS7" i="3"/>
  <c r="AS3" i="3"/>
  <c r="AS4" i="3"/>
  <c r="AU12" i="3"/>
  <c r="AT14" i="3"/>
  <c r="AT13" i="3"/>
  <c r="AC17" i="3" l="1"/>
  <c r="AC18" i="3" s="1"/>
  <c r="AC19" i="3" s="1"/>
  <c r="AW22" i="3"/>
  <c r="AW23" i="3" s="1"/>
  <c r="AV24" i="3"/>
  <c r="AV25" i="3"/>
  <c r="AV26" i="3"/>
  <c r="AT6" i="3"/>
  <c r="AT5" i="3"/>
  <c r="AU15" i="3"/>
  <c r="AU16" i="3"/>
  <c r="AT9" i="3"/>
  <c r="AU2" i="3"/>
  <c r="AT4" i="3"/>
  <c r="AT3" i="3"/>
  <c r="AT8" i="3"/>
  <c r="AT7" i="3"/>
  <c r="AU14" i="3"/>
  <c r="AV12" i="3"/>
  <c r="AU13" i="3"/>
  <c r="AD17" i="3" l="1"/>
  <c r="AD18" i="3" s="1"/>
  <c r="AD19" i="3" s="1"/>
  <c r="AX22" i="3"/>
  <c r="AX23" i="3" s="1"/>
  <c r="H9" i="2" s="1"/>
  <c r="AW24" i="3"/>
  <c r="AW26" i="3"/>
  <c r="AW25" i="3"/>
  <c r="AU6" i="3"/>
  <c r="AU5" i="3"/>
  <c r="AV15" i="3"/>
  <c r="AV16" i="3"/>
  <c r="AU7" i="3"/>
  <c r="AU8" i="3"/>
  <c r="AU4" i="3"/>
  <c r="AV2" i="3"/>
  <c r="AU9" i="3"/>
  <c r="AU3" i="3"/>
  <c r="AV13" i="3"/>
  <c r="AV14" i="3"/>
  <c r="AW12" i="3"/>
  <c r="AE17" i="3" l="1"/>
  <c r="AE18" i="3" s="1"/>
  <c r="AE19" i="3" s="1"/>
  <c r="AX24" i="3"/>
  <c r="H17" i="2" s="1"/>
  <c r="AX25" i="3"/>
  <c r="AX26" i="3"/>
  <c r="AV6" i="3"/>
  <c r="AV5" i="3"/>
  <c r="AW15" i="3"/>
  <c r="AW16" i="3"/>
  <c r="AW2" i="3"/>
  <c r="AV9" i="3"/>
  <c r="AV3" i="3"/>
  <c r="AV7" i="3"/>
  <c r="AV4" i="3"/>
  <c r="AV8" i="3"/>
  <c r="AW13" i="3"/>
  <c r="AW14" i="3"/>
  <c r="AX12" i="3"/>
  <c r="AF17" i="3" l="1"/>
  <c r="AF18" i="3" s="1"/>
  <c r="AF19" i="3" s="1"/>
  <c r="AW6" i="3"/>
  <c r="AW5" i="3"/>
  <c r="AX15" i="3"/>
  <c r="AX16" i="3"/>
  <c r="AW4" i="3"/>
  <c r="AX2" i="3"/>
  <c r="AW8" i="3"/>
  <c r="AW3" i="3"/>
  <c r="AW7" i="3"/>
  <c r="AW9" i="3"/>
  <c r="AX13" i="3"/>
  <c r="H8" i="2" s="1"/>
  <c r="AX14" i="3"/>
  <c r="H16" i="2" s="1"/>
  <c r="AG17" i="3" l="1"/>
  <c r="AG18" i="3" s="1"/>
  <c r="AG19" i="3" s="1"/>
  <c r="AX6" i="3"/>
  <c r="H18" i="2" s="1"/>
  <c r="AX5" i="3"/>
  <c r="H11" i="2" s="1"/>
  <c r="AX7" i="3"/>
  <c r="AX4" i="3"/>
  <c r="H15" i="2" s="1"/>
  <c r="AX9" i="3"/>
  <c r="AX3" i="3"/>
  <c r="H7" i="2" s="1"/>
  <c r="AX8" i="3"/>
  <c r="AH17" i="3" l="1"/>
  <c r="AH18" i="3" s="1"/>
  <c r="AH19" i="3" s="1"/>
  <c r="B27" i="3"/>
  <c r="B28" i="3" s="1"/>
  <c r="B29" i="3" s="1"/>
  <c r="C27" i="3" s="1"/>
  <c r="C28" i="3" s="1"/>
  <c r="C29" i="3" s="1"/>
  <c r="D27" i="3" s="1"/>
  <c r="D28" i="3" s="1"/>
  <c r="D29" i="3" s="1"/>
  <c r="E27" i="3" s="1"/>
  <c r="E28" i="3" s="1"/>
  <c r="E29" i="3" s="1"/>
  <c r="F27" i="3" s="1"/>
  <c r="F28" i="3" s="1"/>
  <c r="F29" i="3" s="1"/>
  <c r="G27" i="3" s="1"/>
  <c r="G28" i="3" s="1"/>
  <c r="G29" i="3" s="1"/>
  <c r="H27" i="3" s="1"/>
  <c r="H28" i="3" s="1"/>
  <c r="H29" i="3" s="1"/>
  <c r="I27" i="3" s="1"/>
  <c r="I28" i="3" s="1"/>
  <c r="I29" i="3" s="1"/>
  <c r="J27" i="3" s="1"/>
  <c r="J28" i="3" s="1"/>
  <c r="J29" i="3" s="1"/>
  <c r="K27" i="3" s="1"/>
  <c r="K28" i="3" s="1"/>
  <c r="K29" i="3" s="1"/>
  <c r="L27" i="3" s="1"/>
  <c r="L28" i="3" s="1"/>
  <c r="L29" i="3" s="1"/>
  <c r="M27" i="3" s="1"/>
  <c r="M28" i="3" s="1"/>
  <c r="M29" i="3" s="1"/>
  <c r="N27" i="3" s="1"/>
  <c r="N28" i="3" s="1"/>
  <c r="N29" i="3" s="1"/>
  <c r="O27" i="3" s="1"/>
  <c r="O28" i="3" s="1"/>
  <c r="O29" i="3" s="1"/>
  <c r="P27" i="3" s="1"/>
  <c r="P28" i="3" s="1"/>
  <c r="P29" i="3" s="1"/>
  <c r="Q27" i="3" s="1"/>
  <c r="Q28" i="3" s="1"/>
  <c r="Q29" i="3" s="1"/>
  <c r="R27" i="3" s="1"/>
  <c r="R28" i="3" s="1"/>
  <c r="R29" i="3" s="1"/>
  <c r="S27" i="3" s="1"/>
  <c r="S28" i="3" s="1"/>
  <c r="S29" i="3" s="1"/>
  <c r="T27" i="3" s="1"/>
  <c r="T28" i="3" s="1"/>
  <c r="T29" i="3" s="1"/>
  <c r="U27" i="3" s="1"/>
  <c r="U28" i="3" s="1"/>
  <c r="U29" i="3" s="1"/>
  <c r="V27" i="3" s="1"/>
  <c r="V28" i="3" s="1"/>
  <c r="V29" i="3" s="1"/>
  <c r="W27" i="3" s="1"/>
  <c r="W28" i="3" s="1"/>
  <c r="W29" i="3" s="1"/>
  <c r="X27" i="3" s="1"/>
  <c r="X28" i="3" s="1"/>
  <c r="X29" i="3" s="1"/>
  <c r="Y27" i="3" s="1"/>
  <c r="Y28" i="3" s="1"/>
  <c r="Y29" i="3" s="1"/>
  <c r="Z27" i="3" s="1"/>
  <c r="Z28" i="3" s="1"/>
  <c r="Z29" i="3" s="1"/>
  <c r="H19" i="2"/>
  <c r="AA27" i="3" l="1"/>
  <c r="AA28" i="3" s="1"/>
  <c r="AA29" i="3" s="1"/>
  <c r="AI17" i="3"/>
  <c r="AB27" i="3" l="1"/>
  <c r="AB28" i="3" s="1"/>
  <c r="AB29" i="3" s="1"/>
  <c r="AI18" i="3"/>
  <c r="AI19" i="3" s="1"/>
  <c r="AC27" i="3" l="1"/>
  <c r="AC28" i="3" s="1"/>
  <c r="AC29" i="3" s="1"/>
  <c r="AJ17" i="3"/>
  <c r="AD27" i="3" l="1"/>
  <c r="AD28" i="3" s="1"/>
  <c r="AD29" i="3" s="1"/>
  <c r="AJ18" i="3"/>
  <c r="AJ19" i="3" s="1"/>
  <c r="AE27" i="3" l="1"/>
  <c r="AE28" i="3" s="1"/>
  <c r="AE29" i="3" s="1"/>
  <c r="AK17" i="3"/>
  <c r="AF27" i="3" l="1"/>
  <c r="AF28" i="3" s="1"/>
  <c r="AF29" i="3" s="1"/>
  <c r="AK18" i="3"/>
  <c r="AK19" i="3" s="1"/>
  <c r="AG27" i="3" l="1"/>
  <c r="AG28" i="3" s="1"/>
  <c r="AG29" i="3" s="1"/>
  <c r="AL17" i="3"/>
  <c r="AH27" i="3" l="1"/>
  <c r="AH28" i="3" s="1"/>
  <c r="AH29" i="3" s="1"/>
  <c r="AL18" i="3"/>
  <c r="AL19" i="3" s="1"/>
  <c r="AI27" i="3" l="1"/>
  <c r="AI28" i="3" s="1"/>
  <c r="AI29" i="3"/>
  <c r="AM17" i="3"/>
  <c r="AJ27" i="3" l="1"/>
  <c r="AJ28" i="3" s="1"/>
  <c r="AJ29" i="3" s="1"/>
  <c r="AM18" i="3"/>
  <c r="AM19" i="3" s="1"/>
  <c r="AK27" i="3" l="1"/>
  <c r="AK28" i="3" s="1"/>
  <c r="AK29" i="3" s="1"/>
  <c r="AN17" i="3"/>
  <c r="AN18" i="3" s="1"/>
  <c r="AN19" i="3" s="1"/>
  <c r="AL27" i="3" l="1"/>
  <c r="AL28" i="3" s="1"/>
  <c r="AL29" i="3" s="1"/>
  <c r="AO17" i="3"/>
  <c r="AO18" i="3" s="1"/>
  <c r="AO19" i="3" s="1"/>
  <c r="AM27" i="3" l="1"/>
  <c r="AM28" i="3" s="1"/>
  <c r="AM29" i="3"/>
  <c r="AP17" i="3"/>
  <c r="AP18" i="3" s="1"/>
  <c r="AP19" i="3" s="1"/>
  <c r="AN27" i="3" l="1"/>
  <c r="AN28" i="3" s="1"/>
  <c r="AN29" i="3"/>
  <c r="AQ17" i="3"/>
  <c r="AQ18" i="3" s="1"/>
  <c r="AQ19" i="3"/>
  <c r="AO27" i="3" l="1"/>
  <c r="AO28" i="3" s="1"/>
  <c r="AO29" i="3" s="1"/>
  <c r="AR17" i="3"/>
  <c r="AR18" i="3" s="1"/>
  <c r="AR19" i="3" s="1"/>
  <c r="AP27" i="3" l="1"/>
  <c r="AP28" i="3" s="1"/>
  <c r="AP29" i="3" s="1"/>
  <c r="AS17" i="3"/>
  <c r="AS18" i="3" s="1"/>
  <c r="AS19" i="3" s="1"/>
  <c r="AQ27" i="3" l="1"/>
  <c r="AQ28" i="3" s="1"/>
  <c r="AQ29" i="3" s="1"/>
  <c r="AT17" i="3"/>
  <c r="AT18" i="3" s="1"/>
  <c r="AT19" i="3" s="1"/>
  <c r="AR27" i="3" l="1"/>
  <c r="AR28" i="3" s="1"/>
  <c r="AR29" i="3" s="1"/>
  <c r="AU17" i="3"/>
  <c r="AU18" i="3" s="1"/>
  <c r="AU19" i="3" s="1"/>
  <c r="AS27" i="3" l="1"/>
  <c r="AS28" i="3" s="1"/>
  <c r="AS29" i="3" s="1"/>
  <c r="AV17" i="3"/>
  <c r="AV18" i="3" s="1"/>
  <c r="AV19" i="3" s="1"/>
  <c r="AT27" i="3" l="1"/>
  <c r="AT28" i="3" s="1"/>
  <c r="AT29" i="3" s="1"/>
  <c r="AW17" i="3"/>
  <c r="AW18" i="3" s="1"/>
  <c r="AW19" i="3" s="1"/>
  <c r="AU27" i="3" l="1"/>
  <c r="AU28" i="3" s="1"/>
  <c r="AU29" i="3" s="1"/>
  <c r="AX17" i="3"/>
  <c r="AV27" i="3" l="1"/>
  <c r="AV28" i="3" s="1"/>
  <c r="AV29" i="3" s="1"/>
  <c r="AX18" i="3"/>
  <c r="AX19" i="3" s="1"/>
  <c r="AW27" i="3" l="1"/>
  <c r="AW28" i="3" l="1"/>
  <c r="AW29" i="3" s="1"/>
  <c r="AX27" i="3" l="1"/>
  <c r="AX28" i="3" l="1"/>
  <c r="AX29" i="3" s="1"/>
  <c r="H10" i="2"/>
  <c r="H12" i="2" s="1"/>
  <c r="H21" i="2" s="1"/>
  <c r="H23" i="2" s="1"/>
</calcChain>
</file>

<file path=xl/comments1.xml><?xml version="1.0" encoding="utf-8"?>
<comments xmlns="http://schemas.openxmlformats.org/spreadsheetml/2006/main">
  <authors>
    <author>user</author>
  </authors>
  <commentList>
    <comment ref="B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物価上昇率にプラスする％を入力してください。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物価上昇率にプラスする％を入力してください。</t>
        </r>
      </text>
    </comment>
    <comment ref="B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物価上昇率にプラスする％を入力してください。</t>
        </r>
      </text>
    </comment>
    <comment ref="B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物価上昇率にプラスする％を入力してください。</t>
        </r>
      </text>
    </comment>
    <comment ref="B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物価上昇率掛ける数字を入力してください。</t>
        </r>
      </text>
    </comment>
    <comment ref="A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臨時収入の内容、金額、収入年齢を全て入力してください。</t>
        </r>
      </text>
    </comment>
    <comment ref="A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臨時収入の内容、金額、収入年齢を全て入力してください。</t>
        </r>
      </text>
    </comment>
  </commentList>
</comments>
</file>

<file path=xl/sharedStrings.xml><?xml version="1.0" encoding="utf-8"?>
<sst xmlns="http://schemas.openxmlformats.org/spreadsheetml/2006/main" count="159" uniqueCount="76">
  <si>
    <t>年金試算シート（独身専用）</t>
    <rPh sb="0" eb="2">
      <t>ネンキン</t>
    </rPh>
    <rPh sb="2" eb="4">
      <t>シサン</t>
    </rPh>
    <rPh sb="8" eb="10">
      <t>ドクシン</t>
    </rPh>
    <rPh sb="10" eb="12">
      <t>センヨウ</t>
    </rPh>
    <phoneticPr fontId="2"/>
  </si>
  <si>
    <t>使い方：黄色部分に数字を入力ください</t>
    <rPh sb="0" eb="1">
      <t>ツカ</t>
    </rPh>
    <rPh sb="2" eb="3">
      <t>カタ</t>
    </rPh>
    <rPh sb="4" eb="6">
      <t>キイロ</t>
    </rPh>
    <rPh sb="6" eb="8">
      <t>ブブン</t>
    </rPh>
    <rPh sb="9" eb="11">
      <t>スウジ</t>
    </rPh>
    <rPh sb="12" eb="14">
      <t>ニュウリョク</t>
    </rPh>
    <phoneticPr fontId="2"/>
  </si>
  <si>
    <t>現役時代標準月額（万円）</t>
    <rPh sb="0" eb="2">
      <t>ゲンエキ</t>
    </rPh>
    <rPh sb="2" eb="4">
      <t>ジダイ</t>
    </rPh>
    <rPh sb="4" eb="6">
      <t>ヒョウジュン</t>
    </rPh>
    <rPh sb="6" eb="8">
      <t>ゲツガク</t>
    </rPh>
    <rPh sb="9" eb="11">
      <t>マンエン</t>
    </rPh>
    <phoneticPr fontId="2"/>
  </si>
  <si>
    <t>万円</t>
    <rPh sb="0" eb="2">
      <t>マンエン</t>
    </rPh>
    <phoneticPr fontId="2"/>
  </si>
  <si>
    <t>厚生年金期間年金額</t>
    <rPh sb="0" eb="2">
      <t>コウセイ</t>
    </rPh>
    <rPh sb="2" eb="4">
      <t>ネンキン</t>
    </rPh>
    <rPh sb="4" eb="6">
      <t>キカン</t>
    </rPh>
    <rPh sb="6" eb="9">
      <t>ネンキンガク</t>
    </rPh>
    <phoneticPr fontId="2"/>
  </si>
  <si>
    <t>国民年金期間金額</t>
    <rPh sb="0" eb="2">
      <t>コクミン</t>
    </rPh>
    <rPh sb="2" eb="4">
      <t>ネンキン</t>
    </rPh>
    <rPh sb="4" eb="6">
      <t>キカン</t>
    </rPh>
    <rPh sb="6" eb="8">
      <t>キンガク</t>
    </rPh>
    <phoneticPr fontId="2"/>
  </si>
  <si>
    <t>就職年齢</t>
    <rPh sb="0" eb="2">
      <t>シュウショク</t>
    </rPh>
    <rPh sb="2" eb="4">
      <t>ネンレイ</t>
    </rPh>
    <phoneticPr fontId="2"/>
  </si>
  <si>
    <t>歳</t>
    <rPh sb="0" eb="1">
      <t>サイ</t>
    </rPh>
    <phoneticPr fontId="2"/>
  </si>
  <si>
    <t>リタイア年齢</t>
    <rPh sb="4" eb="6">
      <t>ネンレイ</t>
    </rPh>
    <phoneticPr fontId="2"/>
  </si>
  <si>
    <t>歳の年末</t>
    <rPh sb="0" eb="1">
      <t>サイ</t>
    </rPh>
    <rPh sb="2" eb="4">
      <t>ネンマツ</t>
    </rPh>
    <phoneticPr fontId="2"/>
  </si>
  <si>
    <t>厚生年金期間</t>
    <rPh sb="0" eb="2">
      <t>コウセイ</t>
    </rPh>
    <rPh sb="2" eb="4">
      <t>ネンキン</t>
    </rPh>
    <rPh sb="4" eb="6">
      <t>キカン</t>
    </rPh>
    <phoneticPr fontId="2"/>
  </si>
  <si>
    <t>国民年金期間</t>
    <rPh sb="0" eb="2">
      <t>コクミン</t>
    </rPh>
    <rPh sb="2" eb="4">
      <t>ネンキン</t>
    </rPh>
    <rPh sb="4" eb="6">
      <t>キカン</t>
    </rPh>
    <phoneticPr fontId="2"/>
  </si>
  <si>
    <t>６５歳からの年金額</t>
    <rPh sb="2" eb="3">
      <t>サイ</t>
    </rPh>
    <rPh sb="6" eb="8">
      <t>ネンキン</t>
    </rPh>
    <rPh sb="8" eb="9">
      <t>ガク</t>
    </rPh>
    <phoneticPr fontId="2"/>
  </si>
  <si>
    <t>※鈴木亘「年金は本当にもらえるのか？」巻末図表より作成</t>
    <rPh sb="1" eb="3">
      <t>スズキ</t>
    </rPh>
    <rPh sb="3" eb="4">
      <t>ワタル</t>
    </rPh>
    <rPh sb="5" eb="7">
      <t>ネンキン</t>
    </rPh>
    <rPh sb="8" eb="10">
      <t>ホントウ</t>
    </rPh>
    <rPh sb="19" eb="21">
      <t>カンマツ</t>
    </rPh>
    <rPh sb="21" eb="23">
      <t>ズヒョウ</t>
    </rPh>
    <rPh sb="25" eb="27">
      <t>サクセイ</t>
    </rPh>
    <phoneticPr fontId="2"/>
  </si>
  <si>
    <t>現年齢</t>
    <rPh sb="0" eb="3">
      <t>ゲンネンレイ</t>
    </rPh>
    <phoneticPr fontId="2"/>
  </si>
  <si>
    <t>セミリタイア年齢</t>
    <rPh sb="6" eb="8">
      <t>ネンレイ</t>
    </rPh>
    <phoneticPr fontId="2"/>
  </si>
  <si>
    <t>完全リタイア年齢</t>
    <rPh sb="0" eb="2">
      <t>カンゼン</t>
    </rPh>
    <rPh sb="6" eb="8">
      <t>ネンレイ</t>
    </rPh>
    <phoneticPr fontId="2"/>
  </si>
  <si>
    <t>寿命</t>
    <rPh sb="0" eb="2">
      <t>ジュミョウ</t>
    </rPh>
    <phoneticPr fontId="2"/>
  </si>
  <si>
    <t>％</t>
    <phoneticPr fontId="2"/>
  </si>
  <si>
    <t>給与上昇率</t>
    <rPh sb="0" eb="2">
      <t>キュウヨ</t>
    </rPh>
    <rPh sb="2" eb="5">
      <t>ジョウショウリツ</t>
    </rPh>
    <phoneticPr fontId="2"/>
  </si>
  <si>
    <t>セミリタイア時運用益</t>
    <rPh sb="6" eb="7">
      <t>ジ</t>
    </rPh>
    <rPh sb="7" eb="9">
      <t>ウンヨウ</t>
    </rPh>
    <rPh sb="9" eb="10">
      <t>エキ</t>
    </rPh>
    <phoneticPr fontId="2"/>
  </si>
  <si>
    <t>現役時運用益</t>
    <rPh sb="0" eb="3">
      <t>ゲンエキジ</t>
    </rPh>
    <rPh sb="3" eb="5">
      <t>ウンヨウ</t>
    </rPh>
    <rPh sb="5" eb="6">
      <t>エキ</t>
    </rPh>
    <phoneticPr fontId="2"/>
  </si>
  <si>
    <t>完全リタイア時運用益</t>
    <rPh sb="0" eb="2">
      <t>カンゼン</t>
    </rPh>
    <rPh sb="6" eb="7">
      <t>ジ</t>
    </rPh>
    <rPh sb="7" eb="9">
      <t>ウンヨウ</t>
    </rPh>
    <rPh sb="9" eb="10">
      <t>エキ</t>
    </rPh>
    <phoneticPr fontId="2"/>
  </si>
  <si>
    <t>現役時消費月額</t>
    <rPh sb="0" eb="3">
      <t>ゲンエキジ</t>
    </rPh>
    <rPh sb="3" eb="5">
      <t>ショウヒ</t>
    </rPh>
    <rPh sb="5" eb="7">
      <t>ゲツガク</t>
    </rPh>
    <phoneticPr fontId="2"/>
  </si>
  <si>
    <t>セミリタイア時消費月額</t>
    <rPh sb="6" eb="7">
      <t>ジ</t>
    </rPh>
    <rPh sb="7" eb="9">
      <t>ショウヒ</t>
    </rPh>
    <rPh sb="9" eb="11">
      <t>ゲツガク</t>
    </rPh>
    <phoneticPr fontId="2"/>
  </si>
  <si>
    <t>物価上昇率</t>
    <rPh sb="0" eb="2">
      <t>ブッカ</t>
    </rPh>
    <rPh sb="2" eb="4">
      <t>ジョウショウ</t>
    </rPh>
    <rPh sb="4" eb="5">
      <t>リツ</t>
    </rPh>
    <phoneticPr fontId="2"/>
  </si>
  <si>
    <t>年金上昇率</t>
    <rPh sb="0" eb="2">
      <t>ネンキン</t>
    </rPh>
    <rPh sb="2" eb="4">
      <t>ジョウショウ</t>
    </rPh>
    <rPh sb="4" eb="5">
      <t>リツ</t>
    </rPh>
    <phoneticPr fontId="2"/>
  </si>
  <si>
    <t>完全リタイア時消費月額</t>
    <rPh sb="0" eb="2">
      <t>カンゼン</t>
    </rPh>
    <rPh sb="6" eb="7">
      <t>ジ</t>
    </rPh>
    <rPh sb="7" eb="9">
      <t>ショウヒ</t>
    </rPh>
    <rPh sb="9" eb="11">
      <t>ゲツガク</t>
    </rPh>
    <phoneticPr fontId="2"/>
  </si>
  <si>
    <t>現役時年収</t>
    <rPh sb="0" eb="3">
      <t>ゲンエキジ</t>
    </rPh>
    <rPh sb="3" eb="5">
      <t>ネンシュウ</t>
    </rPh>
    <phoneticPr fontId="2"/>
  </si>
  <si>
    <t>セミリタイア時収入月額</t>
    <rPh sb="6" eb="7">
      <t>トキ</t>
    </rPh>
    <rPh sb="7" eb="9">
      <t>シュウニュウ</t>
    </rPh>
    <rPh sb="9" eb="11">
      <t>ゲツガク</t>
    </rPh>
    <phoneticPr fontId="2"/>
  </si>
  <si>
    <t>退職金</t>
    <rPh sb="0" eb="3">
      <t>タイショクキン</t>
    </rPh>
    <phoneticPr fontId="2"/>
  </si>
  <si>
    <t>歳時</t>
    <rPh sb="0" eb="1">
      <t>サイ</t>
    </rPh>
    <rPh sb="1" eb="2">
      <t>トキ</t>
    </rPh>
    <phoneticPr fontId="2"/>
  </si>
  <si>
    <t>年齢</t>
    <rPh sb="0" eb="2">
      <t>ネンレイ</t>
    </rPh>
    <phoneticPr fontId="2"/>
  </si>
  <si>
    <t>収入</t>
    <rPh sb="0" eb="2">
      <t>シュウニュウ</t>
    </rPh>
    <phoneticPr fontId="2"/>
  </si>
  <si>
    <t>年金月額</t>
    <rPh sb="0" eb="2">
      <t>ネンキン</t>
    </rPh>
    <rPh sb="2" eb="4">
      <t>ゲツガク</t>
    </rPh>
    <phoneticPr fontId="2"/>
  </si>
  <si>
    <t>誕生月</t>
    <rPh sb="0" eb="2">
      <t>タンジョウ</t>
    </rPh>
    <rPh sb="2" eb="3">
      <t>ツキ</t>
    </rPh>
    <phoneticPr fontId="2"/>
  </si>
  <si>
    <t>月</t>
    <rPh sb="0" eb="1">
      <t>ガツ</t>
    </rPh>
    <phoneticPr fontId="2"/>
  </si>
  <si>
    <t>年金支給開始年齢</t>
    <rPh sb="0" eb="2">
      <t>ネンキン</t>
    </rPh>
    <rPh sb="2" eb="4">
      <t>シキュウ</t>
    </rPh>
    <rPh sb="4" eb="6">
      <t>カイシ</t>
    </rPh>
    <rPh sb="6" eb="8">
      <t>ネンレイ</t>
    </rPh>
    <phoneticPr fontId="2"/>
  </si>
  <si>
    <t>支出</t>
    <rPh sb="0" eb="2">
      <t>シシュツ</t>
    </rPh>
    <phoneticPr fontId="2"/>
  </si>
  <si>
    <t>臨時収入</t>
    <rPh sb="0" eb="2">
      <t>リンジ</t>
    </rPh>
    <rPh sb="2" eb="4">
      <t>シュウニュウ</t>
    </rPh>
    <phoneticPr fontId="2"/>
  </si>
  <si>
    <t>臨時支出</t>
    <rPh sb="0" eb="2">
      <t>リンジ</t>
    </rPh>
    <rPh sb="2" eb="4">
      <t>シシュツ</t>
    </rPh>
    <phoneticPr fontId="2"/>
  </si>
  <si>
    <t>運用益</t>
    <rPh sb="0" eb="3">
      <t>ウンヨウエキ</t>
    </rPh>
    <phoneticPr fontId="2"/>
  </si>
  <si>
    <t>-</t>
    <phoneticPr fontId="2"/>
  </si>
  <si>
    <t>現資産額</t>
    <rPh sb="0" eb="1">
      <t>ゲン</t>
    </rPh>
    <rPh sb="1" eb="3">
      <t>シサン</t>
    </rPh>
    <rPh sb="3" eb="4">
      <t>ガク</t>
    </rPh>
    <phoneticPr fontId="2"/>
  </si>
  <si>
    <t>資産額</t>
    <rPh sb="0" eb="3">
      <t>シサンガク</t>
    </rPh>
    <phoneticPr fontId="2"/>
  </si>
  <si>
    <t>（現役時）</t>
    <rPh sb="1" eb="4">
      <t>ゲンエキジ</t>
    </rPh>
    <phoneticPr fontId="2"/>
  </si>
  <si>
    <t>（セミリタイア時）</t>
    <rPh sb="7" eb="8">
      <t>トキ</t>
    </rPh>
    <phoneticPr fontId="2"/>
  </si>
  <si>
    <t>収支</t>
    <rPh sb="0" eb="2">
      <t>シュウシ</t>
    </rPh>
    <phoneticPr fontId="2"/>
  </si>
  <si>
    <t>（完全リタイア時）</t>
    <rPh sb="1" eb="3">
      <t>カンゼン</t>
    </rPh>
    <rPh sb="7" eb="8">
      <t>トキ</t>
    </rPh>
    <phoneticPr fontId="2"/>
  </si>
  <si>
    <t>各年齢</t>
    <rPh sb="0" eb="1">
      <t>カク</t>
    </rPh>
    <rPh sb="1" eb="3">
      <t>ネンレイ</t>
    </rPh>
    <phoneticPr fontId="2"/>
  </si>
  <si>
    <t>物価・運用</t>
    <rPh sb="0" eb="2">
      <t>ブッカ</t>
    </rPh>
    <rPh sb="3" eb="5">
      <t>ウンヨウ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</si>
  <si>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</si>
  <si>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</si>
  <si>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完全リタイア時年金以外収入月額</t>
    <rPh sb="0" eb="2">
      <t>カンゼン</t>
    </rPh>
    <rPh sb="6" eb="7">
      <t>ジ</t>
    </rPh>
    <rPh sb="7" eb="9">
      <t>ネンキン</t>
    </rPh>
    <rPh sb="9" eb="11">
      <t>イガイ</t>
    </rPh>
    <rPh sb="11" eb="13">
      <t>シュウニュウ</t>
    </rPh>
    <rPh sb="13" eb="15">
      <t>ゲツガク</t>
    </rPh>
    <phoneticPr fontId="2"/>
  </si>
  <si>
    <t>入力項目</t>
    <rPh sb="0" eb="2">
      <t>ニュウリョク</t>
    </rPh>
    <rPh sb="2" eb="4">
      <t>コウモク</t>
    </rPh>
    <phoneticPr fontId="2"/>
  </si>
  <si>
    <t>早期セミリタイア計画ツール</t>
    <rPh sb="0" eb="2">
      <t>ソウキ</t>
    </rPh>
    <rPh sb="8" eb="10">
      <t>ケイカク</t>
    </rPh>
    <phoneticPr fontId="2"/>
  </si>
  <si>
    <t>結果</t>
    <rPh sb="0" eb="2">
      <t>ケッカ</t>
    </rPh>
    <phoneticPr fontId="2"/>
  </si>
  <si>
    <t>収入</t>
    <rPh sb="0" eb="2">
      <t>シュウニュウ</t>
    </rPh>
    <phoneticPr fontId="2"/>
  </si>
  <si>
    <t>現資産</t>
    <rPh sb="0" eb="1">
      <t>ゲン</t>
    </rPh>
    <rPh sb="1" eb="3">
      <t>シサン</t>
    </rPh>
    <phoneticPr fontId="2"/>
  </si>
  <si>
    <t>現役時収入</t>
    <rPh sb="0" eb="3">
      <t>ゲンエキジ</t>
    </rPh>
    <rPh sb="3" eb="5">
      <t>シュウニュウ</t>
    </rPh>
    <phoneticPr fontId="2"/>
  </si>
  <si>
    <t>セミリタイア時収入</t>
    <rPh sb="6" eb="7">
      <t>トキ</t>
    </rPh>
    <rPh sb="7" eb="9">
      <t>シュウニュウ</t>
    </rPh>
    <phoneticPr fontId="2"/>
  </si>
  <si>
    <t>完全リタイア時収入</t>
    <rPh sb="0" eb="2">
      <t>カンゼン</t>
    </rPh>
    <rPh sb="6" eb="7">
      <t>トキ</t>
    </rPh>
    <rPh sb="7" eb="9">
      <t>シュウニュウ</t>
    </rPh>
    <phoneticPr fontId="2"/>
  </si>
  <si>
    <t>運用益収入</t>
    <rPh sb="0" eb="3">
      <t>ウンヨウエキ</t>
    </rPh>
    <rPh sb="3" eb="5">
      <t>シュウニュウ</t>
    </rPh>
    <phoneticPr fontId="2"/>
  </si>
  <si>
    <t>臨時収入</t>
    <rPh sb="0" eb="4">
      <t>リンジシュウニュウ</t>
    </rPh>
    <phoneticPr fontId="2"/>
  </si>
  <si>
    <t>合計</t>
    <rPh sb="0" eb="2">
      <t>ゴウケイ</t>
    </rPh>
    <phoneticPr fontId="2"/>
  </si>
  <si>
    <t>支出</t>
    <rPh sb="0" eb="2">
      <t>シシュツ</t>
    </rPh>
    <phoneticPr fontId="2"/>
  </si>
  <si>
    <t>現役時支出</t>
    <rPh sb="0" eb="3">
      <t>ゲン</t>
    </rPh>
    <rPh sb="3" eb="5">
      <t>シシュツ</t>
    </rPh>
    <phoneticPr fontId="2"/>
  </si>
  <si>
    <t>セミリタイア時支出</t>
    <rPh sb="6" eb="7">
      <t>トキ</t>
    </rPh>
    <rPh sb="7" eb="9">
      <t>シシュツ</t>
    </rPh>
    <phoneticPr fontId="2"/>
  </si>
  <si>
    <t>完全リタイア時支出</t>
    <rPh sb="0" eb="6">
      <t>カンゼン</t>
    </rPh>
    <rPh sb="6" eb="7">
      <t>トキ</t>
    </rPh>
    <rPh sb="7" eb="9">
      <t>シシュツ</t>
    </rPh>
    <phoneticPr fontId="2"/>
  </si>
  <si>
    <t>収支</t>
    <rPh sb="0" eb="2">
      <t>シュウシ</t>
    </rPh>
    <phoneticPr fontId="2"/>
  </si>
  <si>
    <t>臨時支出</t>
    <rPh sb="0" eb="4">
      <t>リンジ</t>
    </rPh>
    <phoneticPr fontId="2"/>
  </si>
  <si>
    <t>セミリタイア判定</t>
    <rPh sb="6" eb="8">
      <t>ハンテイ</t>
    </rPh>
    <phoneticPr fontId="2"/>
  </si>
  <si>
    <t>万円</t>
    <rPh sb="0" eb="2">
      <t>マンエン</t>
    </rPh>
    <phoneticPr fontId="2"/>
  </si>
  <si>
    <t>黄色のセルを入力してください</t>
    <rPh sb="0" eb="2">
      <t>キイロ</t>
    </rPh>
    <rPh sb="6" eb="8">
      <t>ニュウリョク</t>
    </rPh>
    <phoneticPr fontId="2"/>
  </si>
  <si>
    <t>（臨時収入）</t>
    <rPh sb="1" eb="3">
      <t>リンジ</t>
    </rPh>
    <rPh sb="3" eb="5">
      <t>シュウニュウ</t>
    </rPh>
    <phoneticPr fontId="2"/>
  </si>
  <si>
    <t>（臨時支出）</t>
    <rPh sb="1" eb="3">
      <t>リンジ</t>
    </rPh>
    <rPh sb="3" eb="5">
      <t>シシュツ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</si>
</sst>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176" formatCode="_ &quot;¥&quot;* #,##0_ ;_ &quot;¥&quot;* \-#,##0_ ;_ &quot;¥&quot;* &quot;-&quot;??_ ;_ @_ "/>
    <numFmt numFmtId="177" formatCode="&quot;物価上昇率×&quot;0.0"/>
    <numFmt numFmtId="178" formatCode="&quot;物価上昇率＋&quot;0.0"/>
  </numFmts>
  <fonts count="9" x14ac:knownFonts="1">
    <font>
      <sz val="11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2" borderId="0" xfId="0" applyFill="1">
      <alignment vertical="center"/>
    </xf>
    <xf numFmtId="42" fontId="0" fillId="0" borderId="0" xfId="0" applyNumberForma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0" applyNumberFormat="1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1" fontId="0" fillId="0" borderId="1" xfId="0" applyNumberFormat="1" applyBorder="1">
      <alignment vertical="center"/>
    </xf>
    <xf numFmtId="0" fontId="0" fillId="2" borderId="1" xfId="1" applyNumberFormat="1" applyFont="1" applyFill="1" applyBorder="1">
      <alignment vertical="center"/>
    </xf>
    <xf numFmtId="38" fontId="0" fillId="0" borderId="1" xfId="1" applyFont="1" applyBorder="1">
      <alignment vertical="center"/>
    </xf>
    <xf numFmtId="177" fontId="0" fillId="2" borderId="1" xfId="0" applyNumberFormat="1" applyFill="1" applyBorder="1">
      <alignment vertical="center"/>
    </xf>
    <xf numFmtId="178" fontId="0" fillId="2" borderId="1" xfId="0" applyNumberFormat="1" applyFill="1" applyBorder="1">
      <alignment vertical="center"/>
    </xf>
    <xf numFmtId="0" fontId="0" fillId="0" borderId="0" xfId="0" applyBorder="1" applyAlignment="1">
      <alignment vertical="center" shrinkToFit="1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vertical="center" shrinkToFit="1"/>
    </xf>
    <xf numFmtId="0" fontId="0" fillId="0" borderId="0" xfId="0" applyFill="1" applyBorder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right" vertical="center"/>
    </xf>
    <xf numFmtId="0" fontId="0" fillId="3" borderId="3" xfId="0" applyFill="1" applyBorder="1">
      <alignment vertical="center"/>
    </xf>
    <xf numFmtId="0" fontId="0" fillId="3" borderId="1" xfId="0" applyFill="1" applyBorder="1">
      <alignment vertical="center"/>
    </xf>
    <xf numFmtId="0" fontId="0" fillId="5" borderId="1" xfId="0" applyFill="1" applyBorder="1">
      <alignment vertical="center"/>
    </xf>
    <xf numFmtId="38" fontId="0" fillId="0" borderId="1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2" borderId="3" xfId="1" applyNumberFormat="1" applyFont="1" applyFill="1" applyBorder="1">
      <alignment vertical="center"/>
    </xf>
    <xf numFmtId="0" fontId="0" fillId="2" borderId="3" xfId="0" applyFill="1" applyBorder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G10" sqref="G10"/>
    </sheetView>
  </sheetViews>
  <sheetFormatPr defaultRowHeight="13.5" x14ac:dyDescent="0.15"/>
  <cols>
    <col min="1" max="1" width="23.625" bestFit="1" customWidth="1"/>
    <col min="2" max="2" width="11.75" bestFit="1" customWidth="1"/>
  </cols>
  <sheetData>
    <row r="1" spans="1:3" ht="21" x14ac:dyDescent="0.15">
      <c r="A1" s="38" t="s">
        <v>0</v>
      </c>
      <c r="B1" s="38"/>
      <c r="C1" s="38"/>
    </row>
    <row r="3" spans="1:3" x14ac:dyDescent="0.15">
      <c r="A3" t="s">
        <v>1</v>
      </c>
    </row>
    <row r="5" spans="1:3" x14ac:dyDescent="0.15">
      <c r="A5" t="s">
        <v>2</v>
      </c>
      <c r="B5" s="1"/>
      <c r="C5" t="s">
        <v>3</v>
      </c>
    </row>
    <row r="6" spans="1:3" x14ac:dyDescent="0.15">
      <c r="A6" t="s">
        <v>4</v>
      </c>
      <c r="B6" s="2">
        <f>B7+2422*B5</f>
        <v>51200</v>
      </c>
    </row>
    <row r="7" spans="1:3" x14ac:dyDescent="0.15">
      <c r="A7" t="s">
        <v>5</v>
      </c>
      <c r="B7" s="2">
        <v>51200</v>
      </c>
    </row>
    <row r="9" spans="1:3" x14ac:dyDescent="0.15">
      <c r="A9" t="s">
        <v>6</v>
      </c>
      <c r="B9" s="1"/>
      <c r="C9" t="s">
        <v>7</v>
      </c>
    </row>
    <row r="10" spans="1:3" x14ac:dyDescent="0.15">
      <c r="A10" t="s">
        <v>8</v>
      </c>
      <c r="B10" s="1"/>
      <c r="C10" t="s">
        <v>9</v>
      </c>
    </row>
    <row r="11" spans="1:3" x14ac:dyDescent="0.15">
      <c r="A11" t="s">
        <v>10</v>
      </c>
      <c r="B11">
        <f>IF(B10-B9&gt;40,40,B10-B9)</f>
        <v>0</v>
      </c>
    </row>
    <row r="12" spans="1:3" x14ac:dyDescent="0.15">
      <c r="A12" t="s">
        <v>11</v>
      </c>
      <c r="B12">
        <f>40-B11</f>
        <v>40</v>
      </c>
    </row>
    <row r="14" spans="1:3" ht="17.25" x14ac:dyDescent="0.15">
      <c r="A14" s="3" t="s">
        <v>12</v>
      </c>
      <c r="B14" s="4">
        <f>B6*B11/40+B7*B12/40</f>
        <v>51200</v>
      </c>
    </row>
    <row r="16" spans="1:3" x14ac:dyDescent="0.15">
      <c r="A16" t="s">
        <v>13</v>
      </c>
    </row>
  </sheetData>
  <mergeCells count="1">
    <mergeCell ref="A1:C1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B6" sqref="B6"/>
    </sheetView>
  </sheetViews>
  <sheetFormatPr defaultRowHeight="13.5" x14ac:dyDescent="0.15"/>
  <cols>
    <col min="1" max="1" width="30" style="15" bestFit="1" customWidth="1"/>
    <col min="2" max="2" width="15.625" bestFit="1" customWidth="1"/>
    <col min="3" max="3" width="5.25" bestFit="1" customWidth="1"/>
    <col min="4" max="4" width="3.625" customWidth="1"/>
    <col min="5" max="5" width="5.375" customWidth="1"/>
    <col min="6" max="6" width="4.125" customWidth="1"/>
    <col min="7" max="7" width="17.5" bestFit="1" customWidth="1"/>
    <col min="8" max="8" width="14.625" bestFit="1" customWidth="1"/>
    <col min="9" max="9" width="5.25" bestFit="1" customWidth="1"/>
    <col min="10" max="20" width="8.875" customWidth="1"/>
  </cols>
  <sheetData>
    <row r="1" spans="1:9" ht="25.5" customHeight="1" x14ac:dyDescent="0.15">
      <c r="A1" s="39" t="s">
        <v>55</v>
      </c>
      <c r="B1" s="39"/>
      <c r="C1" s="39"/>
      <c r="D1" s="39"/>
      <c r="E1" s="39"/>
      <c r="F1" s="39"/>
      <c r="G1" s="39"/>
      <c r="H1" s="39"/>
    </row>
    <row r="2" spans="1:9" ht="21" customHeight="1" x14ac:dyDescent="0.15">
      <c r="A2" s="25" t="s">
        <v>54</v>
      </c>
      <c r="G2" s="26" t="s">
        <v>56</v>
      </c>
    </row>
    <row r="3" spans="1:9" ht="17.25" customHeight="1" x14ac:dyDescent="0.15">
      <c r="A3" s="34" t="s">
        <v>73</v>
      </c>
      <c r="G3" s="26"/>
    </row>
    <row r="4" spans="1:9" ht="13.5" customHeight="1" x14ac:dyDescent="0.15"/>
    <row r="5" spans="1:9" x14ac:dyDescent="0.15">
      <c r="A5" s="23" t="s">
        <v>49</v>
      </c>
      <c r="G5" s="29" t="s">
        <v>57</v>
      </c>
      <c r="H5" s="28"/>
    </row>
    <row r="6" spans="1:9" x14ac:dyDescent="0.15">
      <c r="A6" s="12" t="s">
        <v>14</v>
      </c>
      <c r="B6" s="8"/>
      <c r="C6" s="5" t="s">
        <v>7</v>
      </c>
      <c r="G6" s="5" t="s">
        <v>58</v>
      </c>
      <c r="H6" s="18">
        <f>B20</f>
        <v>0</v>
      </c>
      <c r="I6" s="5" t="s">
        <v>72</v>
      </c>
    </row>
    <row r="7" spans="1:9" x14ac:dyDescent="0.15">
      <c r="A7" s="12" t="s">
        <v>15</v>
      </c>
      <c r="B7" s="8"/>
      <c r="C7" s="5" t="s">
        <v>7</v>
      </c>
      <c r="G7" s="5" t="s">
        <v>59</v>
      </c>
      <c r="H7" s="18">
        <f>SUM(年毎結果!C3:AX3)</f>
        <v>0</v>
      </c>
      <c r="I7" s="5" t="s">
        <v>72</v>
      </c>
    </row>
    <row r="8" spans="1:9" x14ac:dyDescent="0.15">
      <c r="A8" s="12" t="s">
        <v>16</v>
      </c>
      <c r="B8" s="8"/>
      <c r="C8" s="5" t="s">
        <v>7</v>
      </c>
      <c r="G8" s="5" t="s">
        <v>60</v>
      </c>
      <c r="H8" s="18">
        <f>SUM(年毎結果!B13:AX13)</f>
        <v>0</v>
      </c>
      <c r="I8" s="5" t="s">
        <v>72</v>
      </c>
    </row>
    <row r="9" spans="1:9" x14ac:dyDescent="0.15">
      <c r="A9" s="12" t="s">
        <v>17</v>
      </c>
      <c r="B9" s="8"/>
      <c r="C9" s="5" t="s">
        <v>7</v>
      </c>
      <c r="G9" s="5" t="s">
        <v>61</v>
      </c>
      <c r="H9" s="18">
        <f>SUM(年毎結果!B23:AX23)</f>
        <v>0</v>
      </c>
      <c r="I9" s="5" t="s">
        <v>72</v>
      </c>
    </row>
    <row r="10" spans="1:9" x14ac:dyDescent="0.15">
      <c r="A10" s="21"/>
      <c r="B10" s="24"/>
      <c r="C10" s="6"/>
      <c r="G10" s="5" t="s">
        <v>62</v>
      </c>
      <c r="H10" s="18">
        <f>SUM(年毎結果!C7:AX7)+SUM(年毎結果!B17:AX17)+SUM(年毎結果!B27:AX27)</f>
        <v>0</v>
      </c>
      <c r="I10" s="5" t="s">
        <v>72</v>
      </c>
    </row>
    <row r="11" spans="1:9" x14ac:dyDescent="0.15">
      <c r="A11" s="23" t="s">
        <v>50</v>
      </c>
      <c r="G11" s="5" t="s">
        <v>63</v>
      </c>
      <c r="H11" s="18">
        <f>SUM(年毎結果!C5:AX5)+SUM(年毎結果!B15:AX15)+SUM(年毎結果!B25:AX25)</f>
        <v>0</v>
      </c>
      <c r="I11" s="5" t="s">
        <v>72</v>
      </c>
    </row>
    <row r="12" spans="1:9" x14ac:dyDescent="0.15">
      <c r="A12" s="12" t="s">
        <v>25</v>
      </c>
      <c r="B12" s="8"/>
      <c r="C12" s="5" t="s">
        <v>18</v>
      </c>
      <c r="G12" s="5" t="s">
        <v>64</v>
      </c>
      <c r="H12" s="18">
        <f>SUM(H6:H11)</f>
        <v>0</v>
      </c>
      <c r="I12" s="5" t="s">
        <v>72</v>
      </c>
    </row>
    <row r="13" spans="1:9" x14ac:dyDescent="0.15">
      <c r="A13" s="12" t="s">
        <v>19</v>
      </c>
      <c r="B13" s="20"/>
      <c r="C13" s="5" t="s">
        <v>18</v>
      </c>
    </row>
    <row r="14" spans="1:9" x14ac:dyDescent="0.15">
      <c r="A14" s="12" t="s">
        <v>21</v>
      </c>
      <c r="B14" s="20"/>
      <c r="C14" s="5" t="s">
        <v>18</v>
      </c>
      <c r="G14" s="29" t="s">
        <v>65</v>
      </c>
    </row>
    <row r="15" spans="1:9" x14ac:dyDescent="0.15">
      <c r="A15" s="12" t="s">
        <v>20</v>
      </c>
      <c r="B15" s="20"/>
      <c r="C15" s="5" t="s">
        <v>18</v>
      </c>
      <c r="G15" s="5" t="s">
        <v>66</v>
      </c>
      <c r="H15" s="18">
        <f>SUM(年毎結果!C4:AX4)</f>
        <v>0</v>
      </c>
      <c r="I15" s="5" t="s">
        <v>72</v>
      </c>
    </row>
    <row r="16" spans="1:9" x14ac:dyDescent="0.15">
      <c r="A16" s="12" t="s">
        <v>22</v>
      </c>
      <c r="B16" s="20"/>
      <c r="C16" s="5" t="s">
        <v>18</v>
      </c>
      <c r="G16" s="5" t="s">
        <v>67</v>
      </c>
      <c r="H16" s="18">
        <f>SUM(年毎結果!B14:AX14)</f>
        <v>0</v>
      </c>
      <c r="I16" s="5" t="s">
        <v>72</v>
      </c>
    </row>
    <row r="17" spans="1:9" x14ac:dyDescent="0.15">
      <c r="A17" s="12" t="s">
        <v>26</v>
      </c>
      <c r="B17" s="19"/>
      <c r="C17" s="5" t="s">
        <v>18</v>
      </c>
      <c r="G17" s="5" t="s">
        <v>68</v>
      </c>
      <c r="H17" s="18">
        <f>SUM(年毎結果!B24:AX24)</f>
        <v>0</v>
      </c>
      <c r="I17" s="5" t="s">
        <v>72</v>
      </c>
    </row>
    <row r="18" spans="1:9" x14ac:dyDescent="0.15">
      <c r="G18" s="5" t="s">
        <v>70</v>
      </c>
      <c r="H18" s="18">
        <f>SUM(年毎結果!C6:AX6,年毎結果!B16:AX16,年毎結果!B26:AX26)</f>
        <v>0</v>
      </c>
      <c r="I18" s="5" t="s">
        <v>72</v>
      </c>
    </row>
    <row r="19" spans="1:9" x14ac:dyDescent="0.15">
      <c r="A19" s="22" t="s">
        <v>51</v>
      </c>
      <c r="G19" s="5" t="s">
        <v>64</v>
      </c>
      <c r="H19" s="18">
        <f>SUM(H15:H18)</f>
        <v>0</v>
      </c>
      <c r="I19" s="5" t="s">
        <v>72</v>
      </c>
    </row>
    <row r="20" spans="1:9" x14ac:dyDescent="0.15">
      <c r="A20" s="12" t="s">
        <v>43</v>
      </c>
      <c r="B20" s="17"/>
      <c r="C20" s="5" t="s">
        <v>3</v>
      </c>
    </row>
    <row r="21" spans="1:9" x14ac:dyDescent="0.15">
      <c r="A21" s="12" t="s">
        <v>28</v>
      </c>
      <c r="B21" s="17"/>
      <c r="C21" s="5" t="s">
        <v>3</v>
      </c>
      <c r="G21" s="30" t="s">
        <v>69</v>
      </c>
      <c r="H21" s="32">
        <f>H12-H19</f>
        <v>0</v>
      </c>
      <c r="I21" s="5" t="s">
        <v>72</v>
      </c>
    </row>
    <row r="22" spans="1:9" x14ac:dyDescent="0.15">
      <c r="A22" s="12" t="s">
        <v>29</v>
      </c>
      <c r="B22" s="17"/>
      <c r="C22" s="5" t="s">
        <v>3</v>
      </c>
    </row>
    <row r="23" spans="1:9" x14ac:dyDescent="0.15">
      <c r="A23" s="12" t="s">
        <v>53</v>
      </c>
      <c r="B23" s="17"/>
      <c r="C23" s="5" t="s">
        <v>3</v>
      </c>
      <c r="G23" s="31" t="s">
        <v>71</v>
      </c>
      <c r="H23" s="33" t="str">
        <f>IF(H21&gt;=0,"セミリタイア可能","セミリタイア不可能")</f>
        <v>セミリタイア可能</v>
      </c>
    </row>
    <row r="24" spans="1:9" x14ac:dyDescent="0.15">
      <c r="A24" s="12" t="s">
        <v>34</v>
      </c>
      <c r="B24" s="17"/>
      <c r="C24" s="5" t="s">
        <v>3</v>
      </c>
    </row>
    <row r="25" spans="1:9" x14ac:dyDescent="0.15">
      <c r="A25" s="12" t="s">
        <v>35</v>
      </c>
      <c r="B25" s="17"/>
      <c r="C25" s="9" t="s">
        <v>36</v>
      </c>
    </row>
    <row r="26" spans="1:9" x14ac:dyDescent="0.15">
      <c r="A26" s="35" t="s">
        <v>37</v>
      </c>
      <c r="B26" s="36"/>
      <c r="C26" s="27" t="s">
        <v>7</v>
      </c>
    </row>
    <row r="27" spans="1:9" x14ac:dyDescent="0.15">
      <c r="A27" s="40" t="s">
        <v>74</v>
      </c>
      <c r="B27" s="40"/>
      <c r="C27" s="40"/>
      <c r="D27" s="40"/>
      <c r="E27" s="40"/>
    </row>
    <row r="28" spans="1:9" x14ac:dyDescent="0.15">
      <c r="A28" s="13" t="s">
        <v>30</v>
      </c>
      <c r="B28" s="17"/>
      <c r="C28" s="5" t="s">
        <v>3</v>
      </c>
      <c r="D28" s="7">
        <f>B7+1</f>
        <v>1</v>
      </c>
      <c r="E28" s="5" t="s">
        <v>31</v>
      </c>
    </row>
    <row r="29" spans="1:9" x14ac:dyDescent="0.15">
      <c r="A29" s="14"/>
      <c r="B29" s="17"/>
      <c r="C29" s="5" t="s">
        <v>3</v>
      </c>
      <c r="D29" s="8"/>
      <c r="E29" s="5" t="s">
        <v>31</v>
      </c>
    </row>
    <row r="30" spans="1:9" x14ac:dyDescent="0.15">
      <c r="A30" s="14"/>
      <c r="B30" s="17"/>
      <c r="C30" s="5" t="s">
        <v>3</v>
      </c>
      <c r="D30" s="8"/>
      <c r="E30" s="5" t="s">
        <v>31</v>
      </c>
    </row>
    <row r="31" spans="1:9" x14ac:dyDescent="0.15">
      <c r="A31" s="14"/>
      <c r="B31" s="17"/>
      <c r="C31" s="5" t="s">
        <v>3</v>
      </c>
      <c r="D31" s="8"/>
      <c r="E31" s="5" t="s">
        <v>31</v>
      </c>
    </row>
    <row r="32" spans="1:9" x14ac:dyDescent="0.15">
      <c r="A32" s="14"/>
      <c r="B32" s="17"/>
      <c r="C32" s="5" t="s">
        <v>3</v>
      </c>
      <c r="D32" s="8"/>
      <c r="E32" s="5" t="s">
        <v>31</v>
      </c>
    </row>
    <row r="33" spans="1:5" x14ac:dyDescent="0.15">
      <c r="A33" s="14"/>
      <c r="B33" s="17"/>
      <c r="C33" s="5" t="s">
        <v>3</v>
      </c>
      <c r="D33" s="8"/>
      <c r="E33" s="5" t="s">
        <v>31</v>
      </c>
    </row>
    <row r="34" spans="1:5" x14ac:dyDescent="0.15">
      <c r="A34" s="14"/>
      <c r="B34" s="17"/>
      <c r="C34" s="5" t="s">
        <v>3</v>
      </c>
      <c r="D34" s="8"/>
      <c r="E34" s="5" t="s">
        <v>31</v>
      </c>
    </row>
    <row r="35" spans="1:5" x14ac:dyDescent="0.15">
      <c r="A35" s="14"/>
      <c r="B35" s="17"/>
      <c r="C35" s="5" t="s">
        <v>3</v>
      </c>
      <c r="D35" s="8"/>
      <c r="E35" s="5" t="s">
        <v>31</v>
      </c>
    </row>
    <row r="37" spans="1:5" x14ac:dyDescent="0.15">
      <c r="A37" s="22" t="s">
        <v>52</v>
      </c>
    </row>
    <row r="38" spans="1:5" x14ac:dyDescent="0.15">
      <c r="A38" s="12" t="s">
        <v>23</v>
      </c>
      <c r="B38" s="8"/>
      <c r="C38" s="5" t="s">
        <v>3</v>
      </c>
    </row>
    <row r="39" spans="1:5" x14ac:dyDescent="0.15">
      <c r="A39" s="12" t="s">
        <v>24</v>
      </c>
      <c r="B39" s="8"/>
      <c r="C39" s="5" t="s">
        <v>3</v>
      </c>
    </row>
    <row r="40" spans="1:5" x14ac:dyDescent="0.15">
      <c r="A40" s="35" t="s">
        <v>27</v>
      </c>
      <c r="B40" s="37"/>
      <c r="C40" s="27" t="s">
        <v>3</v>
      </c>
    </row>
    <row r="41" spans="1:5" x14ac:dyDescent="0.15">
      <c r="A41" s="40" t="s">
        <v>75</v>
      </c>
      <c r="B41" s="40"/>
      <c r="C41" s="40"/>
      <c r="D41" s="40"/>
      <c r="E41" s="40"/>
    </row>
    <row r="42" spans="1:5" x14ac:dyDescent="0.15">
      <c r="A42" s="14"/>
      <c r="B42" s="17"/>
      <c r="C42" s="5" t="s">
        <v>3</v>
      </c>
      <c r="D42" s="8"/>
      <c r="E42" s="5" t="s">
        <v>31</v>
      </c>
    </row>
    <row r="43" spans="1:5" x14ac:dyDescent="0.15">
      <c r="A43" s="14"/>
      <c r="B43" s="17"/>
      <c r="C43" s="5" t="s">
        <v>3</v>
      </c>
      <c r="D43" s="8"/>
      <c r="E43" s="5" t="s">
        <v>31</v>
      </c>
    </row>
    <row r="44" spans="1:5" x14ac:dyDescent="0.15">
      <c r="A44" s="14"/>
      <c r="B44" s="17"/>
      <c r="C44" s="5" t="s">
        <v>3</v>
      </c>
      <c r="D44" s="8"/>
      <c r="E44" s="5" t="s">
        <v>31</v>
      </c>
    </row>
    <row r="45" spans="1:5" x14ac:dyDescent="0.15">
      <c r="A45" s="14"/>
      <c r="B45" s="17"/>
      <c r="C45" s="5" t="s">
        <v>3</v>
      </c>
      <c r="D45" s="8"/>
      <c r="E45" s="5" t="s">
        <v>31</v>
      </c>
    </row>
    <row r="46" spans="1:5" x14ac:dyDescent="0.15">
      <c r="A46" s="14"/>
      <c r="B46" s="17"/>
      <c r="C46" s="5" t="s">
        <v>3</v>
      </c>
      <c r="D46" s="8"/>
      <c r="E46" s="5" t="s">
        <v>31</v>
      </c>
    </row>
    <row r="47" spans="1:5" x14ac:dyDescent="0.15">
      <c r="A47" s="14"/>
      <c r="B47" s="17"/>
      <c r="C47" s="5" t="s">
        <v>3</v>
      </c>
      <c r="D47" s="8"/>
      <c r="E47" s="5" t="s">
        <v>31</v>
      </c>
    </row>
    <row r="48" spans="1:5" x14ac:dyDescent="0.15">
      <c r="A48" s="14"/>
      <c r="B48" s="17"/>
      <c r="C48" s="5" t="s">
        <v>3</v>
      </c>
      <c r="D48" s="8"/>
      <c r="E48" s="5" t="s">
        <v>31</v>
      </c>
    </row>
    <row r="49" spans="1:5" x14ac:dyDescent="0.15">
      <c r="A49" s="14"/>
      <c r="B49" s="17"/>
      <c r="C49" s="5" t="s">
        <v>3</v>
      </c>
      <c r="D49" s="8"/>
      <c r="E49" s="5" t="s">
        <v>31</v>
      </c>
    </row>
  </sheetData>
  <mergeCells count="3">
    <mergeCell ref="A1:H1"/>
    <mergeCell ref="A27:E27"/>
    <mergeCell ref="A41:E41"/>
  </mergeCells>
  <phoneticPr fontId="2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9"/>
  <sheetViews>
    <sheetView topLeftCell="AJ1" workbookViewId="0">
      <selection activeCell="C7" sqref="C7"/>
    </sheetView>
  </sheetViews>
  <sheetFormatPr defaultRowHeight="13.5" x14ac:dyDescent="0.15"/>
  <cols>
    <col min="2" max="22" width="5.875" bestFit="1" customWidth="1"/>
    <col min="23" max="26" width="5.5" bestFit="1" customWidth="1"/>
  </cols>
  <sheetData>
    <row r="1" spans="1:50" x14ac:dyDescent="0.15">
      <c r="A1" t="s">
        <v>45</v>
      </c>
    </row>
    <row r="2" spans="1:50" x14ac:dyDescent="0.15">
      <c r="A2" s="5" t="s">
        <v>32</v>
      </c>
      <c r="B2" s="5">
        <f>入力シート!B6</f>
        <v>0</v>
      </c>
      <c r="C2" s="5" t="str">
        <f>IFERROR(IF(B2+1&lt;=入力シート!$B$7,B2+1,""),"")</f>
        <v/>
      </c>
      <c r="D2" s="5" t="str">
        <f>IFERROR(IF(C2+1&lt;=入力シート!$B$7,C2+1,""),"")</f>
        <v/>
      </c>
      <c r="E2" s="5" t="str">
        <f>IFERROR(IF(D2+1&lt;=入力シート!$B$7,D2+1,""),"")</f>
        <v/>
      </c>
      <c r="F2" s="5" t="str">
        <f>IFERROR(IF(E2+1&lt;=入力シート!$B$7,E2+1,""),"")</f>
        <v/>
      </c>
      <c r="G2" s="5" t="str">
        <f>IFERROR(IF(F2+1&lt;=入力シート!$B$7,F2+1,""),"")</f>
        <v/>
      </c>
      <c r="H2" s="5" t="str">
        <f>IFERROR(IF(G2+1&lt;=入力シート!$B$7,G2+1,""),"")</f>
        <v/>
      </c>
      <c r="I2" s="5" t="str">
        <f>IFERROR(IF(H2+1&lt;=入力シート!$B$7,H2+1,""),"")</f>
        <v/>
      </c>
      <c r="J2" s="5" t="str">
        <f>IFERROR(IF(I2+1&lt;=入力シート!$B$7,I2+1,""),"")</f>
        <v/>
      </c>
      <c r="K2" s="5" t="str">
        <f>IFERROR(IF(J2+1&lt;=入力シート!$B$7,J2+1,""),"")</f>
        <v/>
      </c>
      <c r="L2" s="5" t="str">
        <f>IFERROR(IF(K2+1&lt;=入力シート!$B$7,K2+1,""),"")</f>
        <v/>
      </c>
      <c r="M2" s="5" t="str">
        <f>IFERROR(IF(L2+1&lt;=入力シート!$B$7,L2+1,""),"")</f>
        <v/>
      </c>
      <c r="N2" s="5" t="str">
        <f>IFERROR(IF(M2+1&lt;=入力シート!$B$7,M2+1,""),"")</f>
        <v/>
      </c>
      <c r="O2" s="5" t="str">
        <f>IFERROR(IF(N2+1&lt;=入力シート!$B$7,N2+1,""),"")</f>
        <v/>
      </c>
      <c r="P2" s="5" t="str">
        <f>IFERROR(IF(O2+1&lt;=入力シート!$B$7,O2+1,""),"")</f>
        <v/>
      </c>
      <c r="Q2" s="5" t="str">
        <f>IFERROR(IF(P2+1&lt;=入力シート!$B$7,P2+1,""),"")</f>
        <v/>
      </c>
      <c r="R2" s="5" t="str">
        <f>IFERROR(IF(Q2+1&lt;=入力シート!$B$7,Q2+1,""),"")</f>
        <v/>
      </c>
      <c r="S2" s="5" t="str">
        <f>IFERROR(IF(R2+1&lt;=入力シート!$B$7,R2+1,""),"")</f>
        <v/>
      </c>
      <c r="T2" s="5" t="str">
        <f>IFERROR(IF(S2+1&lt;=入力シート!$B$7,S2+1,""),"")</f>
        <v/>
      </c>
      <c r="U2" s="5" t="str">
        <f>IFERROR(IF(T2+1&lt;=入力シート!$B$7,T2+1,""),"")</f>
        <v/>
      </c>
      <c r="V2" s="5" t="str">
        <f>IFERROR(IF(U2+1&lt;=入力シート!$B$7,U2+1,""),"")</f>
        <v/>
      </c>
      <c r="W2" s="5" t="str">
        <f>IFERROR(IF(V2+1&lt;=入力シート!$B$7,V2+1,""),"")</f>
        <v/>
      </c>
      <c r="X2" s="5" t="str">
        <f>IFERROR(IF(W2+1&lt;=入力シート!$B$7,W2+1,""),"")</f>
        <v/>
      </c>
      <c r="Y2" s="5" t="str">
        <f>IFERROR(IF(X2+1&lt;=入力シート!$B$7,X2+1,""),"")</f>
        <v/>
      </c>
      <c r="Z2" s="5" t="str">
        <f>IFERROR(IF(Y2+1&lt;=入力シート!$B$7,Y2+1,""),"")</f>
        <v/>
      </c>
      <c r="AA2" s="5" t="str">
        <f>IFERROR(IF(Z2+1&lt;=入力シート!$B$7,Z2+1,""),"")</f>
        <v/>
      </c>
      <c r="AB2" s="5" t="str">
        <f>IFERROR(IF(AA2+1&lt;=入力シート!$B$7,AA2+1,""),"")</f>
        <v/>
      </c>
      <c r="AC2" s="5" t="str">
        <f>IFERROR(IF(AB2+1&lt;=入力シート!$B$7,AB2+1,""),"")</f>
        <v/>
      </c>
      <c r="AD2" s="5" t="str">
        <f>IFERROR(IF(AC2+1&lt;=入力シート!$B$7,AC2+1,""),"")</f>
        <v/>
      </c>
      <c r="AE2" s="5" t="str">
        <f>IFERROR(IF(AD2+1&lt;=入力シート!$B$7,AD2+1,""),"")</f>
        <v/>
      </c>
      <c r="AF2" s="5" t="str">
        <f>IFERROR(IF(AE2+1&lt;=入力シート!$B$7,AE2+1,""),"")</f>
        <v/>
      </c>
      <c r="AG2" s="5" t="str">
        <f>IFERROR(IF(AF2+1&lt;=入力シート!$B$7,AF2+1,""),"")</f>
        <v/>
      </c>
      <c r="AH2" s="5" t="str">
        <f>IFERROR(IF(AG2+1&lt;=入力シート!$B$7,AG2+1,""),"")</f>
        <v/>
      </c>
      <c r="AI2" s="5" t="str">
        <f>IFERROR(IF(AH2+1&lt;=入力シート!$B$7,AH2+1,""),"")</f>
        <v/>
      </c>
      <c r="AJ2" s="5" t="str">
        <f>IFERROR(IF(AI2+1&lt;=入力シート!$B$7,AI2+1,""),"")</f>
        <v/>
      </c>
      <c r="AK2" s="5" t="str">
        <f>IFERROR(IF(AJ2+1&lt;=入力シート!$B$7,AJ2+1,""),"")</f>
        <v/>
      </c>
      <c r="AL2" s="5" t="str">
        <f>IFERROR(IF(AK2+1&lt;=入力シート!$B$7,AK2+1,""),"")</f>
        <v/>
      </c>
      <c r="AM2" s="5" t="str">
        <f>IFERROR(IF(AL2+1&lt;=入力シート!$B$7,AL2+1,""),"")</f>
        <v/>
      </c>
      <c r="AN2" s="5" t="str">
        <f>IFERROR(IF(AM2+1&lt;=入力シート!$B$7,AM2+1,""),"")</f>
        <v/>
      </c>
      <c r="AO2" s="5" t="str">
        <f>IFERROR(IF(AN2+1&lt;=入力シート!$B$7,AN2+1,""),"")</f>
        <v/>
      </c>
      <c r="AP2" s="5" t="str">
        <f>IFERROR(IF(AO2+1&lt;=入力シート!$B$7,AO2+1,""),"")</f>
        <v/>
      </c>
      <c r="AQ2" s="5" t="str">
        <f>IFERROR(IF(AP2+1&lt;=入力シート!$B$7,AP2+1,""),"")</f>
        <v/>
      </c>
      <c r="AR2" s="5" t="str">
        <f>IFERROR(IF(AQ2+1&lt;=入力シート!$B$7,AQ2+1,""),"")</f>
        <v/>
      </c>
      <c r="AS2" s="5" t="str">
        <f>IFERROR(IF(AR2+1&lt;=入力シート!$B$7,AR2+1,""),"")</f>
        <v/>
      </c>
      <c r="AT2" s="5" t="str">
        <f>IFERROR(IF(AS2+1&lt;=入力シート!$B$7,AS2+1,""),"")</f>
        <v/>
      </c>
      <c r="AU2" s="5" t="str">
        <f>IFERROR(IF(AT2+1&lt;=入力シート!$B$7,AT2+1,""),"")</f>
        <v/>
      </c>
      <c r="AV2" s="5" t="str">
        <f>IFERROR(IF(AU2+1&lt;=入力シート!$B$7,AU2+1,""),"")</f>
        <v/>
      </c>
      <c r="AW2" s="5" t="str">
        <f>IFERROR(IF(AV2+1&lt;=入力シート!$B$7,AV2+1,""),"")</f>
        <v/>
      </c>
      <c r="AX2" s="5" t="str">
        <f>IFERROR(IF(AW2+1&lt;=入力シート!$B$7,AW2+1,""),"")</f>
        <v/>
      </c>
    </row>
    <row r="3" spans="1:50" x14ac:dyDescent="0.15">
      <c r="A3" s="5" t="s">
        <v>33</v>
      </c>
      <c r="B3" s="10" t="s">
        <v>42</v>
      </c>
      <c r="C3" s="16">
        <f>入力シート!B21</f>
        <v>0</v>
      </c>
      <c r="D3" s="16" t="str">
        <f>IF(D2="","",C3*(1+入力シート!$B$12*0.01+入力シート!$B$13*0.01))</f>
        <v/>
      </c>
      <c r="E3" s="16" t="str">
        <f>IF(E2="","",D3*(1+入力シート!$B$12*0.01+入力シート!$B$13*0.01))</f>
        <v/>
      </c>
      <c r="F3" s="16" t="str">
        <f>IF(F2="","",E3*(1+入力シート!$B$12*0.01+入力シート!$B$13*0.01))</f>
        <v/>
      </c>
      <c r="G3" s="16" t="str">
        <f>IF(G2="","",F3*(1+入力シート!$B$12*0.01+入力シート!$B$13*0.01))</f>
        <v/>
      </c>
      <c r="H3" s="16" t="str">
        <f>IF(H2="","",G3*(1+入力シート!$B$12*0.01+入力シート!$B$13*0.01))</f>
        <v/>
      </c>
      <c r="I3" s="16" t="str">
        <f>IF(I2="","",H3*(1+入力シート!$B$12*0.01+入力シート!$B$13*0.01))</f>
        <v/>
      </c>
      <c r="J3" s="16" t="str">
        <f>IF(J2="","",I3*(1+入力シート!$B$12*0.01+入力シート!$B$13*0.01))</f>
        <v/>
      </c>
      <c r="K3" s="16" t="str">
        <f>IF(K2="","",J3*(1+入力シート!$B$12*0.01+入力シート!$B$13*0.01))</f>
        <v/>
      </c>
      <c r="L3" s="16" t="str">
        <f>IF(L2="","",K3*(1+入力シート!$B$12*0.01+入力シート!$B$13*0.01))</f>
        <v/>
      </c>
      <c r="M3" s="16" t="str">
        <f>IF(M2="","",L3*(1+入力シート!$B$12*0.01+入力シート!$B$13*0.01))</f>
        <v/>
      </c>
      <c r="N3" s="16" t="str">
        <f>IF(N2="","",M3*(1+入力シート!$B$12*0.01+入力シート!$B$13*0.01))</f>
        <v/>
      </c>
      <c r="O3" s="16" t="str">
        <f>IF(O2="","",N3*(1+入力シート!$B$12*0.01+入力シート!$B$13*0.01))</f>
        <v/>
      </c>
      <c r="P3" s="16" t="str">
        <f>IF(P2="","",O3*(1+入力シート!$B$12*0.01+入力シート!$B$13*0.01))</f>
        <v/>
      </c>
      <c r="Q3" s="16" t="str">
        <f>IF(Q2="","",P3*(1+入力シート!$B$12*0.01+入力シート!$B$13*0.01))</f>
        <v/>
      </c>
      <c r="R3" s="16" t="str">
        <f>IF(R2="","",Q3*(1+入力シート!$B$12*0.01+入力シート!$B$13*0.01))</f>
        <v/>
      </c>
      <c r="S3" s="16" t="str">
        <f>IF(S2="","",R3*(1+入力シート!$B$12*0.01+入力シート!$B$13*0.01))</f>
        <v/>
      </c>
      <c r="T3" s="16" t="str">
        <f>IF(T2="","",S3*(1+入力シート!$B$12*0.01+入力シート!$B$13*0.01))</f>
        <v/>
      </c>
      <c r="U3" s="16" t="str">
        <f>IF(U2="","",T3*(1+入力シート!$B$12*0.01+入力シート!$B$13*0.01))</f>
        <v/>
      </c>
      <c r="V3" s="16" t="str">
        <f>IF(V2="","",U3*(1+入力シート!$B$12*0.01+入力シート!$B$13*0.01))</f>
        <v/>
      </c>
      <c r="W3" s="16" t="str">
        <f>IF(W2="","",V3*(1+入力シート!$B$12*0.01+入力シート!$B$13*0.01))</f>
        <v/>
      </c>
      <c r="X3" s="16" t="str">
        <f>IF(X2="","",W3*(1+入力シート!$B$12*0.01+入力シート!$B$13*0.01))</f>
        <v/>
      </c>
      <c r="Y3" s="16" t="str">
        <f>IF(Y2="","",X3*(1+入力シート!$B$12*0.01+入力シート!$B$13*0.01))</f>
        <v/>
      </c>
      <c r="Z3" s="16" t="str">
        <f>IF(Z2="","",Y3*(1+入力シート!$B$12*0.01+入力シート!$B$13*0.01))</f>
        <v/>
      </c>
      <c r="AA3" s="16" t="str">
        <f>IF(AA2="","",Z3*(1+入力シート!$B$12*0.01+入力シート!$B$13*0.01))</f>
        <v/>
      </c>
      <c r="AB3" s="16" t="str">
        <f>IF(AB2="","",AA3*(1+入力シート!$B$12*0.01+入力シート!$B$13*0.01))</f>
        <v/>
      </c>
      <c r="AC3" s="16" t="str">
        <f>IF(AC2="","",AB3*(1+入力シート!$B$12*0.01+入力シート!$B$13*0.01))</f>
        <v/>
      </c>
      <c r="AD3" s="16" t="str">
        <f>IF(AD2="","",AC3*(1+入力シート!$B$12*0.01+入力シート!$B$13*0.01))</f>
        <v/>
      </c>
      <c r="AE3" s="16" t="str">
        <f>IF(AE2="","",AD3*(1+入力シート!$B$12*0.01+入力シート!$B$13*0.01))</f>
        <v/>
      </c>
      <c r="AF3" s="16" t="str">
        <f>IF(AF2="","",AE3*(1+入力シート!$B$12*0.01+入力シート!$B$13*0.01))</f>
        <v/>
      </c>
      <c r="AG3" s="16" t="str">
        <f>IF(AG2="","",AF3*(1+入力シート!$B$12*0.01+入力シート!$B$13*0.01))</f>
        <v/>
      </c>
      <c r="AH3" s="16" t="str">
        <f>IF(AH2="","",AG3*(1+入力シート!$B$12*0.01+入力シート!$B$13*0.01))</f>
        <v/>
      </c>
      <c r="AI3" s="16" t="str">
        <f>IF(AI2="","",AH3*(1+入力シート!$B$12*0.01+入力シート!$B$13*0.01))</f>
        <v/>
      </c>
      <c r="AJ3" s="16" t="str">
        <f>IF(AJ2="","",AI3*(1+入力シート!$B$12*0.01+入力シート!$B$13*0.01))</f>
        <v/>
      </c>
      <c r="AK3" s="16" t="str">
        <f>IF(AK2="","",AJ3*(1+入力シート!$B$12*0.01+入力シート!$B$13*0.01))</f>
        <v/>
      </c>
      <c r="AL3" s="16" t="str">
        <f>IF(AL2="","",AK3*(1+入力シート!$B$12*0.01+入力シート!$B$13*0.01))</f>
        <v/>
      </c>
      <c r="AM3" s="16" t="str">
        <f>IF(AM2="","",AL3*(1+入力シート!$B$12*0.01+入力シート!$B$13*0.01))</f>
        <v/>
      </c>
      <c r="AN3" s="16" t="str">
        <f>IF(AN2="","",AM3*(1+入力シート!$B$12*0.01+入力シート!$B$13*0.01))</f>
        <v/>
      </c>
      <c r="AO3" s="16" t="str">
        <f>IF(AO2="","",AN3*(1+入力シート!$B$12*0.01+入力シート!$B$13*0.01))</f>
        <v/>
      </c>
      <c r="AP3" s="16" t="str">
        <f>IF(AP2="","",AO3*(1+入力シート!$B$12*0.01+入力シート!$B$13*0.01))</f>
        <v/>
      </c>
      <c r="AQ3" s="16" t="str">
        <f>IF(AQ2="","",AP3*(1+入力シート!$B$12*0.01+入力シート!$B$13*0.01))</f>
        <v/>
      </c>
      <c r="AR3" s="16" t="str">
        <f>IF(AR2="","",AQ3*(1+入力シート!$B$12*0.01+入力シート!$B$13*0.01))</f>
        <v/>
      </c>
      <c r="AS3" s="16" t="str">
        <f>IF(AS2="","",AR3*(1+入力シート!$B$12*0.01+入力シート!$B$13*0.01))</f>
        <v/>
      </c>
      <c r="AT3" s="16" t="str">
        <f>IF(AT2="","",AS3*(1+入力シート!$B$12*0.01+入力シート!$B$13*0.01))</f>
        <v/>
      </c>
      <c r="AU3" s="16" t="str">
        <f>IF(AU2="","",AT3*(1+入力シート!$B$12*0.01+入力シート!$B$13*0.01))</f>
        <v/>
      </c>
      <c r="AV3" s="16" t="str">
        <f>IF(AV2="","",AU3*(1+入力シート!$B$12*0.01+入力シート!$B$13*0.01))</f>
        <v/>
      </c>
      <c r="AW3" s="16" t="str">
        <f>IF(AW2="","",AV3*(1+入力シート!$B$12*0.01+入力シート!$B$13*0.01))</f>
        <v/>
      </c>
      <c r="AX3" s="16" t="str">
        <f>IF(AX2="","",AW3*(1+入力シート!$B$12*0.01+入力シート!$B$13*0.01))</f>
        <v/>
      </c>
    </row>
    <row r="4" spans="1:50" x14ac:dyDescent="0.15">
      <c r="A4" s="5" t="s">
        <v>38</v>
      </c>
      <c r="B4" s="10" t="s">
        <v>42</v>
      </c>
      <c r="C4" s="16">
        <f>入力シート!B38*12</f>
        <v>0</v>
      </c>
      <c r="D4" s="16" t="str">
        <f>IF(D2="","",C4*(1+入力シート!$B$12*0.01))</f>
        <v/>
      </c>
      <c r="E4" s="16" t="str">
        <f>IF(E2="","",D4*(1+入力シート!$B$12*0.01))</f>
        <v/>
      </c>
      <c r="F4" s="16" t="str">
        <f>IF(F2="","",E4*(1+入力シート!$B$12*0.01))</f>
        <v/>
      </c>
      <c r="G4" s="16" t="str">
        <f>IF(G2="","",F4*(1+入力シート!$B$12*0.01))</f>
        <v/>
      </c>
      <c r="H4" s="16" t="str">
        <f>IF(H2="","",G4*(1+入力シート!$B$12*0.01))</f>
        <v/>
      </c>
      <c r="I4" s="16" t="str">
        <f>IF(I2="","",H4*(1+入力シート!$B$12*0.01))</f>
        <v/>
      </c>
      <c r="J4" s="16" t="str">
        <f>IF(J2="","",I4*(1+入力シート!$B$12*0.01))</f>
        <v/>
      </c>
      <c r="K4" s="16" t="str">
        <f>IF(K2="","",J4*(1+入力シート!$B$12*0.01))</f>
        <v/>
      </c>
      <c r="L4" s="16" t="str">
        <f>IF(L2="","",K4*(1+入力シート!$B$12*0.01))</f>
        <v/>
      </c>
      <c r="M4" s="16" t="str">
        <f>IF(M2="","",L4*(1+入力シート!$B$12*0.01))</f>
        <v/>
      </c>
      <c r="N4" s="16" t="str">
        <f>IF(N2="","",M4*(1+入力シート!$B$12*0.01))</f>
        <v/>
      </c>
      <c r="O4" s="16" t="str">
        <f>IF(O2="","",N4*(1+入力シート!$B$12*0.01))</f>
        <v/>
      </c>
      <c r="P4" s="16" t="str">
        <f>IF(P2="","",O4*(1+入力シート!$B$12*0.01))</f>
        <v/>
      </c>
      <c r="Q4" s="16" t="str">
        <f>IF(Q2="","",P4*(1+入力シート!$B$12*0.01))</f>
        <v/>
      </c>
      <c r="R4" s="16" t="str">
        <f>IF(R2="","",Q4*(1+入力シート!$B$12*0.01))</f>
        <v/>
      </c>
      <c r="S4" s="16" t="str">
        <f>IF(S2="","",R4*(1+入力シート!$B$12*0.01))</f>
        <v/>
      </c>
      <c r="T4" s="16" t="str">
        <f>IF(T2="","",S4*(1+入力シート!$B$12*0.01))</f>
        <v/>
      </c>
      <c r="U4" s="16" t="str">
        <f>IF(U2="","",T4*(1+入力シート!$B$12*0.01))</f>
        <v/>
      </c>
      <c r="V4" s="16" t="str">
        <f>IF(V2="","",U4*(1+入力シート!$B$12*0.01))</f>
        <v/>
      </c>
      <c r="W4" s="16" t="str">
        <f>IF(W2="","",V4*(1+入力シート!$B$12*0.01))</f>
        <v/>
      </c>
      <c r="X4" s="16" t="str">
        <f>IF(X2="","",W4*(1+入力シート!$B$12*0.01))</f>
        <v/>
      </c>
      <c r="Y4" s="16" t="str">
        <f>IF(Y2="","",X4*(1+入力シート!$B$12*0.01))</f>
        <v/>
      </c>
      <c r="Z4" s="16" t="str">
        <f>IF(Z2="","",Y4*(1+入力シート!$B$12*0.01))</f>
        <v/>
      </c>
      <c r="AA4" s="16" t="str">
        <f>IF(AA2="","",Z4*(1+入力シート!$B$12*0.01))</f>
        <v/>
      </c>
      <c r="AB4" s="16" t="str">
        <f>IF(AB2="","",AA4*(1+入力シート!$B$12*0.01))</f>
        <v/>
      </c>
      <c r="AC4" s="16" t="str">
        <f>IF(AC2="","",AB4*(1+入力シート!$B$12*0.01))</f>
        <v/>
      </c>
      <c r="AD4" s="16" t="str">
        <f>IF(AD2="","",AC4*(1+入力シート!$B$12*0.01))</f>
        <v/>
      </c>
      <c r="AE4" s="16" t="str">
        <f>IF(AE2="","",AD4*(1+入力シート!$B$12*0.01))</f>
        <v/>
      </c>
      <c r="AF4" s="16" t="str">
        <f>IF(AF2="","",AE4*(1+入力シート!$B$12*0.01))</f>
        <v/>
      </c>
      <c r="AG4" s="16" t="str">
        <f>IF(AG2="","",AF4*(1+入力シート!$B$12*0.01))</f>
        <v/>
      </c>
      <c r="AH4" s="16" t="str">
        <f>IF(AH2="","",AG4*(1+入力シート!$B$12*0.01))</f>
        <v/>
      </c>
      <c r="AI4" s="16" t="str">
        <f>IF(AI2="","",AH4*(1+入力シート!$B$12*0.01))</f>
        <v/>
      </c>
      <c r="AJ4" s="16" t="str">
        <f>IF(AJ2="","",AI4*(1+入力シート!$B$12*0.01))</f>
        <v/>
      </c>
      <c r="AK4" s="16" t="str">
        <f>IF(AK2="","",AJ4*(1+入力シート!$B$12*0.01))</f>
        <v/>
      </c>
      <c r="AL4" s="16" t="str">
        <f>IF(AL2="","",AK4*(1+入力シート!$B$12*0.01))</f>
        <v/>
      </c>
      <c r="AM4" s="16" t="str">
        <f>IF(AM2="","",AL4*(1+入力シート!$B$12*0.01))</f>
        <v/>
      </c>
      <c r="AN4" s="16" t="str">
        <f>IF(AN2="","",AM4*(1+入力シート!$B$12*0.01))</f>
        <v/>
      </c>
      <c r="AO4" s="16" t="str">
        <f>IF(AO2="","",AN4*(1+入力シート!$B$12*0.01))</f>
        <v/>
      </c>
      <c r="AP4" s="16" t="str">
        <f>IF(AP2="","",AO4*(1+入力シート!$B$12*0.01))</f>
        <v/>
      </c>
      <c r="AQ4" s="16" t="str">
        <f>IF(AQ2="","",AP4*(1+入力シート!$B$12*0.01))</f>
        <v/>
      </c>
      <c r="AR4" s="16" t="str">
        <f>IF(AR2="","",AQ4*(1+入力シート!$B$12*0.01))</f>
        <v/>
      </c>
      <c r="AS4" s="16" t="str">
        <f>IF(AS2="","",AR4*(1+入力シート!$B$12*0.01))</f>
        <v/>
      </c>
      <c r="AT4" s="16" t="str">
        <f>IF(AT2="","",AS4*(1+入力シート!$B$12*0.01))</f>
        <v/>
      </c>
      <c r="AU4" s="16" t="str">
        <f>IF(AU2="","",AT4*(1+入力シート!$B$12*0.01))</f>
        <v/>
      </c>
      <c r="AV4" s="16" t="str">
        <f>IF(AV2="","",AU4*(1+入力シート!$B$12*0.01))</f>
        <v/>
      </c>
      <c r="AW4" s="16" t="str">
        <f>IF(AW2="","",AV4*(1+入力シート!$B$12*0.01))</f>
        <v/>
      </c>
      <c r="AX4" s="16" t="str">
        <f>IF(AX2="","",AW4*(1+入力シート!$B$12*0.01))</f>
        <v/>
      </c>
    </row>
    <row r="5" spans="1:50" x14ac:dyDescent="0.15">
      <c r="A5" s="5" t="s">
        <v>39</v>
      </c>
      <c r="B5" s="10" t="s">
        <v>42</v>
      </c>
      <c r="C5" s="16" t="str">
        <f>IFERROR(IF(C2="","",SUMIF(入力シート!$D$28:$D$35,C2,入力シート!$B$28:$B$35))*(1+入力シート!$B$12*0.01)^(C2-$B$2),"")</f>
        <v/>
      </c>
      <c r="D5" s="16" t="str">
        <f>IFERROR(IF(D2="","",SUMIF(入力シート!$D$28:$D$35,D2,入力シート!$B$28:$B$35))*(1+入力シート!$B$12*0.01)^(D2-$B$2),"")</f>
        <v/>
      </c>
      <c r="E5" s="16" t="str">
        <f>IFERROR(IF(E2="","",SUMIF(入力シート!$D$28:$D$35,E2,入力シート!$B$28:$B$35))*(1+入力シート!$B$12*0.01)^(E2-$B$2),"")</f>
        <v/>
      </c>
      <c r="F5" s="16" t="str">
        <f>IFERROR(IF(F2="","",SUMIF(入力シート!$D$28:$D$35,F2,入力シート!$B$28:$B$35))*(1+入力シート!$B$12*0.01)^(F2-$B$2),"")</f>
        <v/>
      </c>
      <c r="G5" s="16" t="str">
        <f>IFERROR(IF(G2="","",SUMIF(入力シート!$D$28:$D$35,G2,入力シート!$B$28:$B$35))*(1+入力シート!$B$12*0.01)^(G2-$B$2),"")</f>
        <v/>
      </c>
      <c r="H5" s="16" t="str">
        <f>IFERROR(IF(H2="","",SUMIF(入力シート!$D$28:$D$35,H2,入力シート!$B$28:$B$35))*(1+入力シート!$B$12*0.01)^(H2-$B$2),"")</f>
        <v/>
      </c>
      <c r="I5" s="16" t="str">
        <f>IFERROR(IF(I2="","",SUMIF(入力シート!$D$28:$D$35,I2,入力シート!$B$28:$B$35))*(1+入力シート!$B$12*0.01)^(I2-$B$2),"")</f>
        <v/>
      </c>
      <c r="J5" s="16" t="str">
        <f>IFERROR(IF(J2="","",SUMIF(入力シート!$D$28:$D$35,J2,入力シート!$B$28:$B$35))*(1+入力シート!$B$12*0.01)^(J2-$B$2),"")</f>
        <v/>
      </c>
      <c r="K5" s="16" t="str">
        <f>IFERROR(IF(K2="","",SUMIF(入力シート!$D$28:$D$35,K2,入力シート!$B$28:$B$35))*(1+入力シート!$B$12*0.01)^(K2-$B$2),"")</f>
        <v/>
      </c>
      <c r="L5" s="16" t="str">
        <f>IFERROR(IF(L2="","",SUMIF(入力シート!$D$28:$D$35,L2,入力シート!$B$28:$B$35))*(1+入力シート!$B$12*0.01)^(L2-$B$2),"")</f>
        <v/>
      </c>
      <c r="M5" s="16" t="str">
        <f>IFERROR(IF(M2="","",SUMIF(入力シート!$D$28:$D$35,M2,入力シート!$B$28:$B$35))*(1+入力シート!$B$12*0.01)^(M2-$B$2),"")</f>
        <v/>
      </c>
      <c r="N5" s="16" t="str">
        <f>IFERROR(IF(N2="","",SUMIF(入力シート!$D$28:$D$35,N2,入力シート!$B$28:$B$35))*(1+入力シート!$B$12*0.01)^(N2-$B$2),"")</f>
        <v/>
      </c>
      <c r="O5" s="16" t="str">
        <f>IFERROR(IF(O2="","",SUMIF(入力シート!$D$28:$D$35,O2,入力シート!$B$28:$B$35))*(1+入力シート!$B$12*0.01)^(O2-$B$2),"")</f>
        <v/>
      </c>
      <c r="P5" s="16" t="str">
        <f>IFERROR(IF(P2="","",SUMIF(入力シート!$D$28:$D$35,P2,入力シート!$B$28:$B$35))*(1+入力シート!$B$12*0.01)^(P2-$B$2),"")</f>
        <v/>
      </c>
      <c r="Q5" s="16" t="str">
        <f>IFERROR(IF(Q2="","",SUMIF(入力シート!$D$28:$D$35,Q2,入力シート!$B$28:$B$35))*(1+入力シート!$B$12*0.01)^(Q2-$B$2),"")</f>
        <v/>
      </c>
      <c r="R5" s="16" t="str">
        <f>IFERROR(IF(R2="","",SUMIF(入力シート!$D$28:$D$35,R2,入力シート!$B$28:$B$35))*(1+入力シート!$B$12*0.01)^(R2-$B$2),"")</f>
        <v/>
      </c>
      <c r="S5" s="16" t="str">
        <f>IFERROR(IF(S2="","",SUMIF(入力シート!$D$28:$D$35,S2,入力シート!$B$28:$B$35))*(1+入力シート!$B$12*0.01)^(S2-$B$2),"")</f>
        <v/>
      </c>
      <c r="T5" s="16" t="str">
        <f>IFERROR(IF(T2="","",SUMIF(入力シート!$D$28:$D$35,T2,入力シート!$B$28:$B$35))*(1+入力シート!$B$12*0.01)^(T2-$B$2),"")</f>
        <v/>
      </c>
      <c r="U5" s="16" t="str">
        <f>IFERROR(IF(U2="","",SUMIF(入力シート!$D$28:$D$35,U2,入力シート!$B$28:$B$35))*(1+入力シート!$B$12*0.01)^(U2-$B$2),"")</f>
        <v/>
      </c>
      <c r="V5" s="16" t="str">
        <f>IFERROR(IF(V2="","",SUMIF(入力シート!$D$28:$D$35,V2,入力シート!$B$28:$B$35))*(1+入力シート!$B$12*0.01)^(V2-$B$2),"")</f>
        <v/>
      </c>
      <c r="W5" s="16" t="str">
        <f>IFERROR(IF(W2="","",SUMIF(入力シート!$D$28:$D$35,W2,入力シート!$B$28:$B$35))*(1+入力シート!$B$12*0.01)^(W2-$B$2),"")</f>
        <v/>
      </c>
      <c r="X5" s="16" t="str">
        <f>IFERROR(IF(X2="","",SUMIF(入力シート!$D$28:$D$35,X2,入力シート!$B$28:$B$35))*(1+入力シート!$B$12*0.01)^(X2-$B$2),"")</f>
        <v/>
      </c>
      <c r="Y5" s="16" t="str">
        <f>IFERROR(IF(Y2="","",SUMIF(入力シート!$D$28:$D$35,Y2,入力シート!$B$28:$B$35))*(1+入力シート!$B$12*0.01)^(Y2-$B$2),"")</f>
        <v/>
      </c>
      <c r="Z5" s="16" t="str">
        <f>IFERROR(IF(Z2="","",SUMIF(入力シート!$D$28:$D$35,Z2,入力シート!$B$28:$B$35))*(1+入力シート!$B$12*0.01)^(Z2-$B$2),"")</f>
        <v/>
      </c>
      <c r="AA5" s="16" t="str">
        <f>IFERROR(IF(AA2="","",SUMIF(入力シート!$D$28:$D$35,AA2,入力シート!$B$28:$B$35))*(1+入力シート!$B$12*0.01)^(AA2-$B$2),"")</f>
        <v/>
      </c>
      <c r="AB5" s="16" t="str">
        <f>IFERROR(IF(AB2="","",SUMIF(入力シート!$D$28:$D$35,AB2,入力シート!$B$28:$B$35))*(1+入力シート!$B$12*0.01)^(AB2-$B$2),"")</f>
        <v/>
      </c>
      <c r="AC5" s="16" t="str">
        <f>IFERROR(IF(AC2="","",SUMIF(入力シート!$D$28:$D$35,AC2,入力シート!$B$28:$B$35))*(1+入力シート!$B$12*0.01)^(AC2-$B$2),"")</f>
        <v/>
      </c>
      <c r="AD5" s="16" t="str">
        <f>IFERROR(IF(AD2="","",SUMIF(入力シート!$D$28:$D$35,AD2,入力シート!$B$28:$B$35))*(1+入力シート!$B$12*0.01)^(AD2-$B$2),"")</f>
        <v/>
      </c>
      <c r="AE5" s="16" t="str">
        <f>IFERROR(IF(AE2="","",SUMIF(入力シート!$D$28:$D$35,AE2,入力シート!$B$28:$B$35))*(1+入力シート!$B$12*0.01)^(AE2-$B$2),"")</f>
        <v/>
      </c>
      <c r="AF5" s="16" t="str">
        <f>IFERROR(IF(AF2="","",SUMIF(入力シート!$D$28:$D$35,AF2,入力シート!$B$28:$B$35))*(1+入力シート!$B$12*0.01)^(AF2-$B$2),"")</f>
        <v/>
      </c>
      <c r="AG5" s="16" t="str">
        <f>IFERROR(IF(AG2="","",SUMIF(入力シート!$D$28:$D$35,AG2,入力シート!$B$28:$B$35))*(1+入力シート!$B$12*0.01)^(AG2-$B$2),"")</f>
        <v/>
      </c>
      <c r="AH5" s="16" t="str">
        <f>IFERROR(IF(AH2="","",SUMIF(入力シート!$D$28:$D$35,AH2,入力シート!$B$28:$B$35))*(1+入力シート!$B$12*0.01)^(AH2-$B$2),"")</f>
        <v/>
      </c>
      <c r="AI5" s="16" t="str">
        <f>IFERROR(IF(AI2="","",SUMIF(入力シート!$D$28:$D$35,AI2,入力シート!$B$28:$B$35))*(1+入力シート!$B$12*0.01)^(AI2-$B$2),"")</f>
        <v/>
      </c>
      <c r="AJ5" s="16" t="str">
        <f>IFERROR(IF(AJ2="","",SUMIF(入力シート!$D$28:$D$35,AJ2,入力シート!$B$28:$B$35))*(1+入力シート!$B$12*0.01)^(AJ2-$B$2),"")</f>
        <v/>
      </c>
      <c r="AK5" s="16" t="str">
        <f>IFERROR(IF(AK2="","",SUMIF(入力シート!$D$28:$D$35,AK2,入力シート!$B$28:$B$35))*(1+入力シート!$B$12*0.01)^(AK2-$B$2),"")</f>
        <v/>
      </c>
      <c r="AL5" s="16" t="str">
        <f>IFERROR(IF(AL2="","",SUMIF(入力シート!$D$28:$D$35,AL2,入力シート!$B$28:$B$35))*(1+入力シート!$B$12*0.01)^(AL2-$B$2),"")</f>
        <v/>
      </c>
      <c r="AM5" s="16" t="str">
        <f>IFERROR(IF(AM2="","",SUMIF(入力シート!$D$28:$D$35,AM2,入力シート!$B$28:$B$35))*(1+入力シート!$B$12*0.01)^(AM2-$B$2),"")</f>
        <v/>
      </c>
      <c r="AN5" s="16" t="str">
        <f>IFERROR(IF(AN2="","",SUMIF(入力シート!$D$28:$D$35,AN2,入力シート!$B$28:$B$35))*(1+入力シート!$B$12*0.01)^(AN2-$B$2),"")</f>
        <v/>
      </c>
      <c r="AO5" s="16" t="str">
        <f>IFERROR(IF(AO2="","",SUMIF(入力シート!$D$28:$D$35,AO2,入力シート!$B$28:$B$35))*(1+入力シート!$B$12*0.01)^(AO2-$B$2),"")</f>
        <v/>
      </c>
      <c r="AP5" s="16" t="str">
        <f>IFERROR(IF(AP2="","",SUMIF(入力シート!$D$28:$D$35,AP2,入力シート!$B$28:$B$35))*(1+入力シート!$B$12*0.01)^(AP2-$B$2),"")</f>
        <v/>
      </c>
      <c r="AQ5" s="16" t="str">
        <f>IFERROR(IF(AQ2="","",SUMIF(入力シート!$D$28:$D$35,AQ2,入力シート!$B$28:$B$35))*(1+入力シート!$B$12*0.01)^(AQ2-$B$2),"")</f>
        <v/>
      </c>
      <c r="AR5" s="16" t="str">
        <f>IFERROR(IF(AR2="","",SUMIF(入力シート!$D$28:$D$35,AR2,入力シート!$B$28:$B$35))*(1+入力シート!$B$12*0.01)^(AR2-$B$2),"")</f>
        <v/>
      </c>
      <c r="AS5" s="16" t="str">
        <f>IFERROR(IF(AS2="","",SUMIF(入力シート!$D$28:$D$35,AS2,入力シート!$B$28:$B$35))*(1+入力シート!$B$12*0.01)^(AS2-$B$2),"")</f>
        <v/>
      </c>
      <c r="AT5" s="16" t="str">
        <f>IFERROR(IF(AT2="","",SUMIF(入力シート!$D$28:$D$35,AT2,入力シート!$B$28:$B$35))*(1+入力シート!$B$12*0.01)^(AT2-$B$2),"")</f>
        <v/>
      </c>
      <c r="AU5" s="16" t="str">
        <f>IFERROR(IF(AU2="","",SUMIF(入力シート!$D$28:$D$35,AU2,入力シート!$B$28:$B$35))*(1+入力シート!$B$12*0.01)^(AU2-$B$2),"")</f>
        <v/>
      </c>
      <c r="AV5" s="16" t="str">
        <f>IFERROR(IF(AV2="","",SUMIF(入力シート!$D$28:$D$35,AV2,入力シート!$B$28:$B$35))*(1+入力シート!$B$12*0.01)^(AV2-$B$2),"")</f>
        <v/>
      </c>
      <c r="AW5" s="16" t="str">
        <f>IFERROR(IF(AW2="","",SUMIF(入力シート!$D$28:$D$35,AW2,入力シート!$B$28:$B$35))*(1+入力シート!$B$12*0.01)^(AW2-$B$2),"")</f>
        <v/>
      </c>
      <c r="AX5" s="16" t="str">
        <f>IFERROR(IF(AX2="","",SUMIF(入力シート!$D$28:$D$35,AX2,入力シート!$B$28:$B$35))*(1+入力シート!$B$12*0.01)^(AX2-$B$2),"")</f>
        <v/>
      </c>
    </row>
    <row r="6" spans="1:50" x14ac:dyDescent="0.15">
      <c r="A6" s="5" t="s">
        <v>40</v>
      </c>
      <c r="B6" s="10" t="s">
        <v>42</v>
      </c>
      <c r="C6" s="16" t="str">
        <f>IFERROR(IF(C2="","",SUMIF(入力シート!$D$42:$D$49,C2,入力シート!$B$42:$B$49))*(1+入力シート!$B$12*0.01)^(C2-$B$2),"")</f>
        <v/>
      </c>
      <c r="D6" s="16" t="str">
        <f>IFERROR(IF(D2="","",SUMIF(入力シート!$D$42:$D$49,D2,入力シート!$B$42:$B$49))*(1+入力シート!$B$12*0.01)^(D2-$B$2),"")</f>
        <v/>
      </c>
      <c r="E6" s="16" t="str">
        <f>IFERROR(IF(E2="","",SUMIF(入力シート!$D$42:$D$49,E2,入力シート!$B$42:$B$49))*(1+入力シート!$B$12*0.01)^(E2-$B$2),"")</f>
        <v/>
      </c>
      <c r="F6" s="16" t="str">
        <f>IFERROR(IF(F2="","",SUMIF(入力シート!$D$42:$D$49,F2,入力シート!$B$42:$B$49))*(1+入力シート!$B$12*0.01)^(F2-$B$2),"")</f>
        <v/>
      </c>
      <c r="G6" s="16" t="str">
        <f>IFERROR(IF(G2="","",SUMIF(入力シート!$D$42:$D$49,G2,入力シート!$B$42:$B$49))*(1+入力シート!$B$12*0.01)^(G2-$B$2),"")</f>
        <v/>
      </c>
      <c r="H6" s="16" t="str">
        <f>IFERROR(IF(H2="","",SUMIF(入力シート!$D$42:$D$49,H2,入力シート!$B$42:$B$49))*(1+入力シート!$B$12*0.01)^(H2-$B$2),"")</f>
        <v/>
      </c>
      <c r="I6" s="16" t="str">
        <f>IFERROR(IF(I2="","",SUMIF(入力シート!$D$42:$D$49,I2,入力シート!$B$42:$B$49))*(1+入力シート!$B$12*0.01)^(I2-$B$2),"")</f>
        <v/>
      </c>
      <c r="J6" s="16" t="str">
        <f>IFERROR(IF(J2="","",SUMIF(入力シート!$D$42:$D$49,J2,入力シート!$B$42:$B$49))*(1+入力シート!$B$12*0.01)^(J2-$B$2),"")</f>
        <v/>
      </c>
      <c r="K6" s="16" t="str">
        <f>IFERROR(IF(K2="","",SUMIF(入力シート!$D$42:$D$49,K2,入力シート!$B$42:$B$49))*(1+入力シート!$B$12*0.01)^(K2-$B$2),"")</f>
        <v/>
      </c>
      <c r="L6" s="16" t="str">
        <f>IFERROR(IF(L2="","",SUMIF(入力シート!$D$42:$D$49,L2,入力シート!$B$42:$B$49))*(1+入力シート!$B$12*0.01)^(L2-$B$2),"")</f>
        <v/>
      </c>
      <c r="M6" s="16" t="str">
        <f>IFERROR(IF(M2="","",SUMIF(入力シート!$D$42:$D$49,M2,入力シート!$B$42:$B$49))*(1+入力シート!$B$12*0.01)^(M2-$B$2),"")</f>
        <v/>
      </c>
      <c r="N6" s="16" t="str">
        <f>IFERROR(IF(N2="","",SUMIF(入力シート!$D$42:$D$49,N2,入力シート!$B$42:$B$49))*(1+入力シート!$B$12*0.01)^(N2-$B$2),"")</f>
        <v/>
      </c>
      <c r="O6" s="16" t="str">
        <f>IFERROR(IF(O2="","",SUMIF(入力シート!$D$42:$D$49,O2,入力シート!$B$42:$B$49))*(1+入力シート!$B$12*0.01)^(O2-$B$2),"")</f>
        <v/>
      </c>
      <c r="P6" s="16" t="str">
        <f>IFERROR(IF(P2="","",SUMIF(入力シート!$D$42:$D$49,P2,入力シート!$B$42:$B$49))*(1+入力シート!$B$12*0.01)^(P2-$B$2),"")</f>
        <v/>
      </c>
      <c r="Q6" s="16" t="str">
        <f>IFERROR(IF(Q2="","",SUMIF(入力シート!$D$42:$D$49,Q2,入力シート!$B$42:$B$49))*(1+入力シート!$B$12*0.01)^(Q2-$B$2),"")</f>
        <v/>
      </c>
      <c r="R6" s="16" t="str">
        <f>IFERROR(IF(R2="","",SUMIF(入力シート!$D$42:$D$49,R2,入力シート!$B$42:$B$49))*(1+入力シート!$B$12*0.01)^(R2-$B$2),"")</f>
        <v/>
      </c>
      <c r="S6" s="16" t="str">
        <f>IFERROR(IF(S2="","",SUMIF(入力シート!$D$42:$D$49,S2,入力シート!$B$42:$B$49))*(1+入力シート!$B$12*0.01)^(S2-$B$2),"")</f>
        <v/>
      </c>
      <c r="T6" s="16" t="str">
        <f>IFERROR(IF(T2="","",SUMIF(入力シート!$D$42:$D$49,T2,入力シート!$B$42:$B$49))*(1+入力シート!$B$12*0.01)^(T2-$B$2),"")</f>
        <v/>
      </c>
      <c r="U6" s="16" t="str">
        <f>IFERROR(IF(U2="","",SUMIF(入力シート!$D$42:$D$49,U2,入力シート!$B$42:$B$49))*(1+入力シート!$B$12*0.01)^(U2-$B$2),"")</f>
        <v/>
      </c>
      <c r="V6" s="16" t="str">
        <f>IFERROR(IF(V2="","",SUMIF(入力シート!$D$42:$D$49,V2,入力シート!$B$42:$B$49))*(1+入力シート!$B$12*0.01)^(V2-$B$2),"")</f>
        <v/>
      </c>
      <c r="W6" s="16" t="str">
        <f>IFERROR(IF(W2="","",SUMIF(入力シート!$D$42:$D$49,W2,入力シート!$B$42:$B$49))*(1+入力シート!$B$12*0.01)^(W2-$B$2),"")</f>
        <v/>
      </c>
      <c r="X6" s="16" t="str">
        <f>IFERROR(IF(X2="","",SUMIF(入力シート!$D$42:$D$49,X2,入力シート!$B$42:$B$49))*(1+入力シート!$B$12*0.01)^(X2-$B$2),"")</f>
        <v/>
      </c>
      <c r="Y6" s="16" t="str">
        <f>IFERROR(IF(Y2="","",SUMIF(入力シート!$D$42:$D$49,Y2,入力シート!$B$42:$B$49))*(1+入力シート!$B$12*0.01)^(Y2-$B$2),"")</f>
        <v/>
      </c>
      <c r="Z6" s="16" t="str">
        <f>IFERROR(IF(Z2="","",SUMIF(入力シート!$D$42:$D$49,Z2,入力シート!$B$42:$B$49))*(1+入力シート!$B$12*0.01)^(Z2-$B$2),"")</f>
        <v/>
      </c>
      <c r="AA6" s="16" t="str">
        <f>IFERROR(IF(AA2="","",SUMIF(入力シート!$D$42:$D$49,AA2,入力シート!$B$42:$B$49))*(1+入力シート!$B$12*0.01)^(AA2-$B$2),"")</f>
        <v/>
      </c>
      <c r="AB6" s="16" t="str">
        <f>IFERROR(IF(AB2="","",SUMIF(入力シート!$D$42:$D$49,AB2,入力シート!$B$42:$B$49))*(1+入力シート!$B$12*0.01)^(AB2-$B$2),"")</f>
        <v/>
      </c>
      <c r="AC6" s="16" t="str">
        <f>IFERROR(IF(AC2="","",SUMIF(入力シート!$D$42:$D$49,AC2,入力シート!$B$42:$B$49))*(1+入力シート!$B$12*0.01)^(AC2-$B$2),"")</f>
        <v/>
      </c>
      <c r="AD6" s="16" t="str">
        <f>IFERROR(IF(AD2="","",SUMIF(入力シート!$D$42:$D$49,AD2,入力シート!$B$42:$B$49))*(1+入力シート!$B$12*0.01)^(AD2-$B$2),"")</f>
        <v/>
      </c>
      <c r="AE6" s="16" t="str">
        <f>IFERROR(IF(AE2="","",SUMIF(入力シート!$D$42:$D$49,AE2,入力シート!$B$42:$B$49))*(1+入力シート!$B$12*0.01)^(AE2-$B$2),"")</f>
        <v/>
      </c>
      <c r="AF6" s="16" t="str">
        <f>IFERROR(IF(AF2="","",SUMIF(入力シート!$D$42:$D$49,AF2,入力シート!$B$42:$B$49))*(1+入力シート!$B$12*0.01)^(AF2-$B$2),"")</f>
        <v/>
      </c>
      <c r="AG6" s="16" t="str">
        <f>IFERROR(IF(AG2="","",SUMIF(入力シート!$D$42:$D$49,AG2,入力シート!$B$42:$B$49))*(1+入力シート!$B$12*0.01)^(AG2-$B$2),"")</f>
        <v/>
      </c>
      <c r="AH6" s="16" t="str">
        <f>IFERROR(IF(AH2="","",SUMIF(入力シート!$D$42:$D$49,AH2,入力シート!$B$42:$B$49))*(1+入力シート!$B$12*0.01)^(AH2-$B$2),"")</f>
        <v/>
      </c>
      <c r="AI6" s="16" t="str">
        <f>IFERROR(IF(AI2="","",SUMIF(入力シート!$D$42:$D$49,AI2,入力シート!$B$42:$B$49))*(1+入力シート!$B$12*0.01)^(AI2-$B$2),"")</f>
        <v/>
      </c>
      <c r="AJ6" s="16" t="str">
        <f>IFERROR(IF(AJ2="","",SUMIF(入力シート!$D$42:$D$49,AJ2,入力シート!$B$42:$B$49))*(1+入力シート!$B$12*0.01)^(AJ2-$B$2),"")</f>
        <v/>
      </c>
      <c r="AK6" s="16" t="str">
        <f>IFERROR(IF(AK2="","",SUMIF(入力シート!$D$42:$D$49,AK2,入力シート!$B$42:$B$49))*(1+入力シート!$B$12*0.01)^(AK2-$B$2),"")</f>
        <v/>
      </c>
      <c r="AL6" s="16" t="str">
        <f>IFERROR(IF(AL2="","",SUMIF(入力シート!$D$42:$D$49,AL2,入力シート!$B$42:$B$49))*(1+入力シート!$B$12*0.01)^(AL2-$B$2),"")</f>
        <v/>
      </c>
      <c r="AM6" s="16" t="str">
        <f>IFERROR(IF(AM2="","",SUMIF(入力シート!$D$42:$D$49,AM2,入力シート!$B$42:$B$49))*(1+入力シート!$B$12*0.01)^(AM2-$B$2),"")</f>
        <v/>
      </c>
      <c r="AN6" s="16" t="str">
        <f>IFERROR(IF(AN2="","",SUMIF(入力シート!$D$42:$D$49,AN2,入力シート!$B$42:$B$49))*(1+入力シート!$B$12*0.01)^(AN2-$B$2),"")</f>
        <v/>
      </c>
      <c r="AO6" s="16" t="str">
        <f>IFERROR(IF(AO2="","",SUMIF(入力シート!$D$42:$D$49,AO2,入力シート!$B$42:$B$49))*(1+入力シート!$B$12*0.01)^(AO2-$B$2),"")</f>
        <v/>
      </c>
      <c r="AP6" s="16" t="str">
        <f>IFERROR(IF(AP2="","",SUMIF(入力シート!$D$42:$D$49,AP2,入力シート!$B$42:$B$49))*(1+入力シート!$B$12*0.01)^(AP2-$B$2),"")</f>
        <v/>
      </c>
      <c r="AQ6" s="16" t="str">
        <f>IFERROR(IF(AQ2="","",SUMIF(入力シート!$D$42:$D$49,AQ2,入力シート!$B$42:$B$49))*(1+入力シート!$B$12*0.01)^(AQ2-$B$2),"")</f>
        <v/>
      </c>
      <c r="AR6" s="16" t="str">
        <f>IFERROR(IF(AR2="","",SUMIF(入力シート!$D$42:$D$49,AR2,入力シート!$B$42:$B$49))*(1+入力シート!$B$12*0.01)^(AR2-$B$2),"")</f>
        <v/>
      </c>
      <c r="AS6" s="16" t="str">
        <f>IFERROR(IF(AS2="","",SUMIF(入力シート!$D$42:$D$49,AS2,入力シート!$B$42:$B$49))*(1+入力シート!$B$12*0.01)^(AS2-$B$2),"")</f>
        <v/>
      </c>
      <c r="AT6" s="16" t="str">
        <f>IFERROR(IF(AT2="","",SUMIF(入力シート!$D$42:$D$49,AT2,入力シート!$B$42:$B$49))*(1+入力シート!$B$12*0.01)^(AT2-$B$2),"")</f>
        <v/>
      </c>
      <c r="AU6" s="16" t="str">
        <f>IFERROR(IF(AU2="","",SUMIF(入力シート!$D$42:$D$49,AU2,入力シート!$B$42:$B$49))*(1+入力シート!$B$12*0.01)^(AU2-$B$2),"")</f>
        <v/>
      </c>
      <c r="AV6" s="16" t="str">
        <f>IFERROR(IF(AV2="","",SUMIF(入力シート!$D$42:$D$49,AV2,入力シート!$B$42:$B$49))*(1+入力シート!$B$12*0.01)^(AV2-$B$2),"")</f>
        <v/>
      </c>
      <c r="AW6" s="16" t="str">
        <f>IFERROR(IF(AW2="","",SUMIF(入力シート!$D$42:$D$49,AW2,入力シート!$B$42:$B$49))*(1+入力シート!$B$12*0.01)^(AW2-$B$2),"")</f>
        <v/>
      </c>
      <c r="AX6" s="16" t="str">
        <f>IFERROR(IF(AX2="","",SUMIF(入力シート!$D$42:$D$49,AX2,入力シート!$B$42:$B$49))*(1+入力シート!$B$12*0.01)^(AX2-$B$2),"")</f>
        <v/>
      </c>
    </row>
    <row r="7" spans="1:50" x14ac:dyDescent="0.15">
      <c r="A7" s="5" t="s">
        <v>41</v>
      </c>
      <c r="B7" s="10" t="s">
        <v>42</v>
      </c>
      <c r="C7" s="16" t="str">
        <f>IF(C2="","",B9*(入力シート!$B$12+入力シート!$B$14)*0.01)</f>
        <v/>
      </c>
      <c r="D7" s="16" t="str">
        <f>IF(D2="","",C9*(入力シート!$B$12+入力シート!$B$14)*0.01)</f>
        <v/>
      </c>
      <c r="E7" s="16" t="str">
        <f>IF(E2="","",D9*(入力シート!$B$12+入力シート!$B$14)*0.01)</f>
        <v/>
      </c>
      <c r="F7" s="16" t="str">
        <f>IF(F2="","",E9*(入力シート!$B$12+入力シート!$B$14)*0.01)</f>
        <v/>
      </c>
      <c r="G7" s="16" t="str">
        <f>IF(G2="","",F9*(入力シート!$B$12+入力シート!$B$14)*0.01)</f>
        <v/>
      </c>
      <c r="H7" s="16" t="str">
        <f>IF(H2="","",G9*(入力シート!$B$12+入力シート!$B$14)*0.01)</f>
        <v/>
      </c>
      <c r="I7" s="16" t="str">
        <f>IF(I2="","",H9*(入力シート!$B$12+入力シート!$B$14)*0.01)</f>
        <v/>
      </c>
      <c r="J7" s="16" t="str">
        <f>IF(J2="","",I9*(入力シート!$B$12+入力シート!$B$14)*0.01)</f>
        <v/>
      </c>
      <c r="K7" s="16" t="str">
        <f>IF(K2="","",J9*(入力シート!$B$12+入力シート!$B$14)*0.01)</f>
        <v/>
      </c>
      <c r="L7" s="16" t="str">
        <f>IF(L2="","",K9*(入力シート!$B$12+入力シート!$B$14)*0.01)</f>
        <v/>
      </c>
      <c r="M7" s="16" t="str">
        <f>IF(M2="","",L9*(入力シート!$B$12+入力シート!$B$14)*0.01)</f>
        <v/>
      </c>
      <c r="N7" s="16" t="str">
        <f>IF(N2="","",M9*(入力シート!$B$12+入力シート!$B$14)*0.01)</f>
        <v/>
      </c>
      <c r="O7" s="16" t="str">
        <f>IF(O2="","",N9*(入力シート!$B$12+入力シート!$B$14)*0.01)</f>
        <v/>
      </c>
      <c r="P7" s="16" t="str">
        <f>IF(P2="","",O9*(入力シート!$B$12+入力シート!$B$14)*0.01)</f>
        <v/>
      </c>
      <c r="Q7" s="16" t="str">
        <f>IF(Q2="","",P9*(入力シート!$B$12+入力シート!$B$14)*0.01)</f>
        <v/>
      </c>
      <c r="R7" s="16" t="str">
        <f>IF(R2="","",Q9*(入力シート!$B$12+入力シート!$B$14)*0.01)</f>
        <v/>
      </c>
      <c r="S7" s="16" t="str">
        <f>IF(S2="","",R9*(入力シート!$B$12+入力シート!$B$14)*0.01)</f>
        <v/>
      </c>
      <c r="T7" s="16" t="str">
        <f>IF(T2="","",S9*(入力シート!$B$12+入力シート!$B$14)*0.01)</f>
        <v/>
      </c>
      <c r="U7" s="16" t="str">
        <f>IF(U2="","",T9*(入力シート!$B$12+入力シート!$B$14)*0.01)</f>
        <v/>
      </c>
      <c r="V7" s="16" t="str">
        <f>IF(V2="","",U9*(入力シート!$B$12+入力シート!$B$14)*0.01)</f>
        <v/>
      </c>
      <c r="W7" s="16" t="str">
        <f>IF(W2="","",V9*(入力シート!$B$12+入力シート!$B$14)*0.01)</f>
        <v/>
      </c>
      <c r="X7" s="16" t="str">
        <f>IF(X2="","",W9*(入力シート!$B$12+入力シート!$B$14)*0.01)</f>
        <v/>
      </c>
      <c r="Y7" s="16" t="str">
        <f>IF(Y2="","",X9*(入力シート!$B$12+入力シート!$B$14)*0.01)</f>
        <v/>
      </c>
      <c r="Z7" s="16" t="str">
        <f>IF(Z2="","",Y9*(入力シート!$B$12+入力シート!$B$14)*0.01)</f>
        <v/>
      </c>
      <c r="AA7" s="16" t="str">
        <f>IF(AA2="","",Z9*(入力シート!$B$12+入力シート!$B$14)*0.01)</f>
        <v/>
      </c>
      <c r="AB7" s="16" t="str">
        <f>IF(AB2="","",AA9*(入力シート!$B$12+入力シート!$B$14)*0.01)</f>
        <v/>
      </c>
      <c r="AC7" s="16" t="str">
        <f>IF(AC2="","",AB9*(入力シート!$B$12+入力シート!$B$14)*0.01)</f>
        <v/>
      </c>
      <c r="AD7" s="16" t="str">
        <f>IF(AD2="","",AC9*(入力シート!$B$12+入力シート!$B$14)*0.01)</f>
        <v/>
      </c>
      <c r="AE7" s="16" t="str">
        <f>IF(AE2="","",AD9*(入力シート!$B$12+入力シート!$B$14)*0.01)</f>
        <v/>
      </c>
      <c r="AF7" s="16" t="str">
        <f>IF(AF2="","",AE9*(入力シート!$B$12+入力シート!$B$14)*0.01)</f>
        <v/>
      </c>
      <c r="AG7" s="16" t="str">
        <f>IF(AG2="","",AF9*(入力シート!$B$12+入力シート!$B$14)*0.01)</f>
        <v/>
      </c>
      <c r="AH7" s="16" t="str">
        <f>IF(AH2="","",AG9*(入力シート!$B$12+入力シート!$B$14)*0.01)</f>
        <v/>
      </c>
      <c r="AI7" s="16" t="str">
        <f>IF(AI2="","",AH9*(入力シート!$B$12+入力シート!$B$14)*0.01)</f>
        <v/>
      </c>
      <c r="AJ7" s="16" t="str">
        <f>IF(AJ2="","",AI9*(入力シート!$B$12+入力シート!$B$14)*0.01)</f>
        <v/>
      </c>
      <c r="AK7" s="16" t="str">
        <f>IF(AK2="","",AJ9*(入力シート!$B$12+入力シート!$B$14)*0.01)</f>
        <v/>
      </c>
      <c r="AL7" s="16" t="str">
        <f>IF(AL2="","",AK9*(入力シート!$B$12+入力シート!$B$14)*0.01)</f>
        <v/>
      </c>
      <c r="AM7" s="16" t="str">
        <f>IF(AM2="","",AL9*(入力シート!$B$12+入力シート!$B$14)*0.01)</f>
        <v/>
      </c>
      <c r="AN7" s="16" t="str">
        <f>IF(AN2="","",AM9*(入力シート!$B$12+入力シート!$B$14)*0.01)</f>
        <v/>
      </c>
      <c r="AO7" s="16" t="str">
        <f>IF(AO2="","",AN9*(入力シート!$B$12+入力シート!$B$14)*0.01)</f>
        <v/>
      </c>
      <c r="AP7" s="16" t="str">
        <f>IF(AP2="","",AO9*(入力シート!$B$12+入力シート!$B$14)*0.01)</f>
        <v/>
      </c>
      <c r="AQ7" s="16" t="str">
        <f>IF(AQ2="","",AP9*(入力シート!$B$12+入力シート!$B$14)*0.01)</f>
        <v/>
      </c>
      <c r="AR7" s="16" t="str">
        <f>IF(AR2="","",AQ9*(入力シート!$B$12+入力シート!$B$14)*0.01)</f>
        <v/>
      </c>
      <c r="AS7" s="16" t="str">
        <f>IF(AS2="","",AR9*(入力シート!$B$12+入力シート!$B$14)*0.01)</f>
        <v/>
      </c>
      <c r="AT7" s="16" t="str">
        <f>IF(AT2="","",AS9*(入力シート!$B$12+入力シート!$B$14)*0.01)</f>
        <v/>
      </c>
      <c r="AU7" s="16" t="str">
        <f>IF(AU2="","",AT9*(入力シート!$B$12+入力シート!$B$14)*0.01)</f>
        <v/>
      </c>
      <c r="AV7" s="16" t="str">
        <f>IF(AV2="","",AU9*(入力シート!$B$12+入力シート!$B$14)*0.01)</f>
        <v/>
      </c>
      <c r="AW7" s="16" t="str">
        <f>IF(AW2="","",AV9*(入力シート!$B$12+入力シート!$B$14)*0.01)</f>
        <v/>
      </c>
      <c r="AX7" s="16" t="str">
        <f>IF(AX2="","",AW9*(入力シート!$B$12+入力シート!$B$14)*0.01)</f>
        <v/>
      </c>
    </row>
    <row r="8" spans="1:50" x14ac:dyDescent="0.15">
      <c r="A8" s="5" t="s">
        <v>47</v>
      </c>
      <c r="B8" s="10" t="s">
        <v>42</v>
      </c>
      <c r="C8" s="18" t="str">
        <f>IF(C2="","",C3-C4+C5-C6+C7)</f>
        <v/>
      </c>
      <c r="D8" s="18" t="str">
        <f t="shared" ref="D8:AG8" si="0">IF(D2="","",D3-D4+D5-D6+D7)</f>
        <v/>
      </c>
      <c r="E8" s="18" t="str">
        <f t="shared" si="0"/>
        <v/>
      </c>
      <c r="F8" s="18" t="str">
        <f t="shared" si="0"/>
        <v/>
      </c>
      <c r="G8" s="18" t="str">
        <f t="shared" si="0"/>
        <v/>
      </c>
      <c r="H8" s="18" t="str">
        <f t="shared" si="0"/>
        <v/>
      </c>
      <c r="I8" s="18" t="str">
        <f t="shared" si="0"/>
        <v/>
      </c>
      <c r="J8" s="18" t="str">
        <f t="shared" si="0"/>
        <v/>
      </c>
      <c r="K8" s="18" t="str">
        <f t="shared" si="0"/>
        <v/>
      </c>
      <c r="L8" s="18" t="str">
        <f t="shared" si="0"/>
        <v/>
      </c>
      <c r="M8" s="18" t="str">
        <f t="shared" si="0"/>
        <v/>
      </c>
      <c r="N8" s="18" t="str">
        <f t="shared" si="0"/>
        <v/>
      </c>
      <c r="O8" s="18" t="str">
        <f t="shared" si="0"/>
        <v/>
      </c>
      <c r="P8" s="18" t="str">
        <f t="shared" si="0"/>
        <v/>
      </c>
      <c r="Q8" s="18" t="str">
        <f t="shared" si="0"/>
        <v/>
      </c>
      <c r="R8" s="18" t="str">
        <f t="shared" si="0"/>
        <v/>
      </c>
      <c r="S8" s="18" t="str">
        <f t="shared" si="0"/>
        <v/>
      </c>
      <c r="T8" s="18" t="str">
        <f t="shared" si="0"/>
        <v/>
      </c>
      <c r="U8" s="18" t="str">
        <f t="shared" si="0"/>
        <v/>
      </c>
      <c r="V8" s="18" t="str">
        <f t="shared" si="0"/>
        <v/>
      </c>
      <c r="W8" s="18" t="str">
        <f t="shared" si="0"/>
        <v/>
      </c>
      <c r="X8" s="18" t="str">
        <f t="shared" si="0"/>
        <v/>
      </c>
      <c r="Y8" s="18" t="str">
        <f t="shared" si="0"/>
        <v/>
      </c>
      <c r="Z8" s="18" t="str">
        <f t="shared" si="0"/>
        <v/>
      </c>
      <c r="AA8" s="18" t="str">
        <f t="shared" si="0"/>
        <v/>
      </c>
      <c r="AB8" s="18" t="str">
        <f t="shared" si="0"/>
        <v/>
      </c>
      <c r="AC8" s="18" t="str">
        <f t="shared" si="0"/>
        <v/>
      </c>
      <c r="AD8" s="18" t="str">
        <f t="shared" si="0"/>
        <v/>
      </c>
      <c r="AE8" s="18" t="str">
        <f t="shared" si="0"/>
        <v/>
      </c>
      <c r="AF8" s="18" t="str">
        <f t="shared" si="0"/>
        <v/>
      </c>
      <c r="AG8" s="18" t="str">
        <f t="shared" si="0"/>
        <v/>
      </c>
      <c r="AH8" s="18" t="str">
        <f t="shared" ref="AH8:AX8" si="1">IF(AH2="","",AH3-AH4+AH5-AH6+AH7)</f>
        <v/>
      </c>
      <c r="AI8" s="18" t="str">
        <f t="shared" si="1"/>
        <v/>
      </c>
      <c r="AJ8" s="18" t="str">
        <f t="shared" si="1"/>
        <v/>
      </c>
      <c r="AK8" s="18" t="str">
        <f t="shared" si="1"/>
        <v/>
      </c>
      <c r="AL8" s="18" t="str">
        <f t="shared" si="1"/>
        <v/>
      </c>
      <c r="AM8" s="18" t="str">
        <f t="shared" si="1"/>
        <v/>
      </c>
      <c r="AN8" s="18" t="str">
        <f t="shared" si="1"/>
        <v/>
      </c>
      <c r="AO8" s="18" t="str">
        <f t="shared" si="1"/>
        <v/>
      </c>
      <c r="AP8" s="18" t="str">
        <f t="shared" si="1"/>
        <v/>
      </c>
      <c r="AQ8" s="18" t="str">
        <f t="shared" si="1"/>
        <v/>
      </c>
      <c r="AR8" s="18" t="str">
        <f t="shared" si="1"/>
        <v/>
      </c>
      <c r="AS8" s="18" t="str">
        <f t="shared" si="1"/>
        <v/>
      </c>
      <c r="AT8" s="18" t="str">
        <f t="shared" si="1"/>
        <v/>
      </c>
      <c r="AU8" s="18" t="str">
        <f t="shared" si="1"/>
        <v/>
      </c>
      <c r="AV8" s="18" t="str">
        <f t="shared" si="1"/>
        <v/>
      </c>
      <c r="AW8" s="18" t="str">
        <f t="shared" si="1"/>
        <v/>
      </c>
      <c r="AX8" s="18" t="str">
        <f t="shared" si="1"/>
        <v/>
      </c>
    </row>
    <row r="9" spans="1:50" x14ac:dyDescent="0.15">
      <c r="A9" s="5" t="s">
        <v>44</v>
      </c>
      <c r="B9" s="11">
        <f>入力シート!B20</f>
        <v>0</v>
      </c>
      <c r="C9" s="11" t="str">
        <f>IF(C2="","",B9+C8)</f>
        <v/>
      </c>
      <c r="D9" s="11" t="str">
        <f t="shared" ref="D9:AG9" si="2">IF(D2="","",C9+D8)</f>
        <v/>
      </c>
      <c r="E9" s="11" t="str">
        <f t="shared" si="2"/>
        <v/>
      </c>
      <c r="F9" s="11" t="str">
        <f t="shared" si="2"/>
        <v/>
      </c>
      <c r="G9" s="11" t="str">
        <f t="shared" si="2"/>
        <v/>
      </c>
      <c r="H9" s="11" t="str">
        <f t="shared" si="2"/>
        <v/>
      </c>
      <c r="I9" s="11" t="str">
        <f t="shared" si="2"/>
        <v/>
      </c>
      <c r="J9" s="11" t="str">
        <f t="shared" si="2"/>
        <v/>
      </c>
      <c r="K9" s="11" t="str">
        <f t="shared" si="2"/>
        <v/>
      </c>
      <c r="L9" s="11" t="str">
        <f t="shared" si="2"/>
        <v/>
      </c>
      <c r="M9" s="11" t="str">
        <f t="shared" si="2"/>
        <v/>
      </c>
      <c r="N9" s="11" t="str">
        <f t="shared" si="2"/>
        <v/>
      </c>
      <c r="O9" s="11" t="str">
        <f t="shared" si="2"/>
        <v/>
      </c>
      <c r="P9" s="11" t="str">
        <f t="shared" si="2"/>
        <v/>
      </c>
      <c r="Q9" s="11" t="str">
        <f t="shared" si="2"/>
        <v/>
      </c>
      <c r="R9" s="11" t="str">
        <f t="shared" si="2"/>
        <v/>
      </c>
      <c r="S9" s="11" t="str">
        <f t="shared" si="2"/>
        <v/>
      </c>
      <c r="T9" s="11" t="str">
        <f t="shared" si="2"/>
        <v/>
      </c>
      <c r="U9" s="11" t="str">
        <f t="shared" si="2"/>
        <v/>
      </c>
      <c r="V9" s="11" t="str">
        <f t="shared" si="2"/>
        <v/>
      </c>
      <c r="W9" s="11" t="str">
        <f t="shared" si="2"/>
        <v/>
      </c>
      <c r="X9" s="11" t="str">
        <f t="shared" si="2"/>
        <v/>
      </c>
      <c r="Y9" s="11" t="str">
        <f t="shared" si="2"/>
        <v/>
      </c>
      <c r="Z9" s="11" t="str">
        <f t="shared" si="2"/>
        <v/>
      </c>
      <c r="AA9" s="11" t="str">
        <f t="shared" si="2"/>
        <v/>
      </c>
      <c r="AB9" s="11" t="str">
        <f t="shared" si="2"/>
        <v/>
      </c>
      <c r="AC9" s="11" t="str">
        <f t="shared" si="2"/>
        <v/>
      </c>
      <c r="AD9" s="11" t="str">
        <f t="shared" si="2"/>
        <v/>
      </c>
      <c r="AE9" s="11" t="str">
        <f t="shared" si="2"/>
        <v/>
      </c>
      <c r="AF9" s="11" t="str">
        <f t="shared" si="2"/>
        <v/>
      </c>
      <c r="AG9" s="11" t="str">
        <f t="shared" si="2"/>
        <v/>
      </c>
      <c r="AH9" s="11" t="str">
        <f t="shared" ref="AH9" si="3">IF(AH2="","",AG9+AH8)</f>
        <v/>
      </c>
      <c r="AI9" s="11" t="str">
        <f t="shared" ref="AI9" si="4">IF(AI2="","",AH9+AI8)</f>
        <v/>
      </c>
      <c r="AJ9" s="11" t="str">
        <f t="shared" ref="AJ9" si="5">IF(AJ2="","",AI9+AJ8)</f>
        <v/>
      </c>
      <c r="AK9" s="11" t="str">
        <f t="shared" ref="AK9" si="6">IF(AK2="","",AJ9+AK8)</f>
        <v/>
      </c>
      <c r="AL9" s="11" t="str">
        <f t="shared" ref="AL9" si="7">IF(AL2="","",AK9+AL8)</f>
        <v/>
      </c>
      <c r="AM9" s="11" t="str">
        <f t="shared" ref="AM9" si="8">IF(AM2="","",AL9+AM8)</f>
        <v/>
      </c>
      <c r="AN9" s="11" t="str">
        <f t="shared" ref="AN9" si="9">IF(AN2="","",AM9+AN8)</f>
        <v/>
      </c>
      <c r="AO9" s="11" t="str">
        <f t="shared" ref="AO9" si="10">IF(AO2="","",AN9+AO8)</f>
        <v/>
      </c>
      <c r="AP9" s="11" t="str">
        <f t="shared" ref="AP9" si="11">IF(AP2="","",AO9+AP8)</f>
        <v/>
      </c>
      <c r="AQ9" s="11" t="str">
        <f t="shared" ref="AQ9" si="12">IF(AQ2="","",AP9+AQ8)</f>
        <v/>
      </c>
      <c r="AR9" s="11" t="str">
        <f t="shared" ref="AR9" si="13">IF(AR2="","",AQ9+AR8)</f>
        <v/>
      </c>
      <c r="AS9" s="11" t="str">
        <f t="shared" ref="AS9" si="14">IF(AS2="","",AR9+AS8)</f>
        <v/>
      </c>
      <c r="AT9" s="11" t="str">
        <f t="shared" ref="AT9" si="15">IF(AT2="","",AS9+AT8)</f>
        <v/>
      </c>
      <c r="AU9" s="11" t="str">
        <f t="shared" ref="AU9" si="16">IF(AU2="","",AT9+AU8)</f>
        <v/>
      </c>
      <c r="AV9" s="11" t="str">
        <f t="shared" ref="AV9" si="17">IF(AV2="","",AU9+AV8)</f>
        <v/>
      </c>
      <c r="AW9" s="11" t="str">
        <f t="shared" ref="AW9" si="18">IF(AW2="","",AV9+AW8)</f>
        <v/>
      </c>
      <c r="AX9" s="11" t="str">
        <f t="shared" ref="AX9" si="19">IF(AX2="","",AW9+AX8)</f>
        <v/>
      </c>
    </row>
    <row r="11" spans="1:50" x14ac:dyDescent="0.15">
      <c r="A11" t="s">
        <v>46</v>
      </c>
    </row>
    <row r="12" spans="1:50" x14ac:dyDescent="0.15">
      <c r="A12" s="5" t="s">
        <v>32</v>
      </c>
      <c r="B12" s="5">
        <f>入力シート!B7+1</f>
        <v>1</v>
      </c>
      <c r="C12" s="5" t="str">
        <f>IFERROR(IF(B12+1&lt;=入力シート!$B$8,B12+1,""),"")</f>
        <v/>
      </c>
      <c r="D12" s="5" t="str">
        <f>IFERROR(IF(C12+1&lt;=入力シート!$B$8,C12+1,""),"")</f>
        <v/>
      </c>
      <c r="E12" s="5" t="str">
        <f>IFERROR(IF(D12+1&lt;=入力シート!$B$8,D12+1,""),"")</f>
        <v/>
      </c>
      <c r="F12" s="5" t="str">
        <f>IFERROR(IF(E12+1&lt;=入力シート!$B$8,E12+1,""),"")</f>
        <v/>
      </c>
      <c r="G12" s="5" t="str">
        <f>IFERROR(IF(F12+1&lt;=入力シート!$B$8,F12+1,""),"")</f>
        <v/>
      </c>
      <c r="H12" s="5" t="str">
        <f>IFERROR(IF(G12+1&lt;=入力シート!$B$8,G12+1,""),"")</f>
        <v/>
      </c>
      <c r="I12" s="5" t="str">
        <f>IFERROR(IF(H12+1&lt;=入力シート!$B$8,H12+1,""),"")</f>
        <v/>
      </c>
      <c r="J12" s="5" t="str">
        <f>IFERROR(IF(I12+1&lt;=入力シート!$B$8,I12+1,""),"")</f>
        <v/>
      </c>
      <c r="K12" s="5" t="str">
        <f>IFERROR(IF(J12+1&lt;=入力シート!$B$8,J12+1,""),"")</f>
        <v/>
      </c>
      <c r="L12" s="5" t="str">
        <f>IFERROR(IF(K12+1&lt;=入力シート!$B$8,K12+1,""),"")</f>
        <v/>
      </c>
      <c r="M12" s="5" t="str">
        <f>IFERROR(IF(L12+1&lt;=入力シート!$B$8,L12+1,""),"")</f>
        <v/>
      </c>
      <c r="N12" s="5" t="str">
        <f>IFERROR(IF(M12+1&lt;=入力シート!$B$8,M12+1,""),"")</f>
        <v/>
      </c>
      <c r="O12" s="5" t="str">
        <f>IFERROR(IF(N12+1&lt;=入力シート!$B$8,N12+1,""),"")</f>
        <v/>
      </c>
      <c r="P12" s="5" t="str">
        <f>IFERROR(IF(O12+1&lt;=入力シート!$B$8,O12+1,""),"")</f>
        <v/>
      </c>
      <c r="Q12" s="5" t="str">
        <f>IFERROR(IF(P12+1&lt;=入力シート!$B$8,P12+1,""),"")</f>
        <v/>
      </c>
      <c r="R12" s="5" t="str">
        <f>IFERROR(IF(Q12+1&lt;=入力シート!$B$8,Q12+1,""),"")</f>
        <v/>
      </c>
      <c r="S12" s="5" t="str">
        <f>IFERROR(IF(R12+1&lt;=入力シート!$B$8,R12+1,""),"")</f>
        <v/>
      </c>
      <c r="T12" s="5" t="str">
        <f>IFERROR(IF(S12+1&lt;=入力シート!$B$8,S12+1,""),"")</f>
        <v/>
      </c>
      <c r="U12" s="5" t="str">
        <f>IFERROR(IF(T12+1&lt;=入力シート!$B$8,T12+1,""),"")</f>
        <v/>
      </c>
      <c r="V12" s="5" t="str">
        <f>IFERROR(IF(U12+1&lt;=入力シート!$B$8,U12+1,""),"")</f>
        <v/>
      </c>
      <c r="W12" s="5" t="str">
        <f>IFERROR(IF(V12+1&lt;=入力シート!$B$8,V12+1,""),"")</f>
        <v/>
      </c>
      <c r="X12" s="5" t="str">
        <f>IFERROR(IF(W12+1&lt;=入力シート!$B$8,W12+1,""),"")</f>
        <v/>
      </c>
      <c r="Y12" s="5" t="str">
        <f>IFERROR(IF(X12+1&lt;=入力シート!$B$8,X12+1,""),"")</f>
        <v/>
      </c>
      <c r="Z12" s="5" t="str">
        <f>IFERROR(IF(Y12+1&lt;=入力シート!$B$8,Y12+1,""),"")</f>
        <v/>
      </c>
      <c r="AA12" s="5" t="str">
        <f>IFERROR(IF(Z12+1&lt;=入力シート!$B$8,Z12+1,""),"")</f>
        <v/>
      </c>
      <c r="AB12" s="5" t="str">
        <f>IFERROR(IF(AA12+1&lt;=入力シート!$B$8,AA12+1,""),"")</f>
        <v/>
      </c>
      <c r="AC12" s="5" t="str">
        <f>IFERROR(IF(AB12+1&lt;=入力シート!$B$8,AB12+1,""),"")</f>
        <v/>
      </c>
      <c r="AD12" s="5" t="str">
        <f>IFERROR(IF(AC12+1&lt;=入力シート!$B$8,AC12+1,""),"")</f>
        <v/>
      </c>
      <c r="AE12" s="5" t="str">
        <f>IFERROR(IF(AD12+1&lt;=入力シート!$B$8,AD12+1,""),"")</f>
        <v/>
      </c>
      <c r="AF12" s="5" t="str">
        <f>IFERROR(IF(AE12+1&lt;=入力シート!$B$8,AE12+1,""),"")</f>
        <v/>
      </c>
      <c r="AG12" s="5" t="str">
        <f>IFERROR(IF(AF12+1&lt;=入力シート!$B$8,AF12+1,""),"")</f>
        <v/>
      </c>
      <c r="AH12" s="5" t="str">
        <f>IFERROR(IF(AG12+1&lt;=入力シート!$B$8,AG12+1,""),"")</f>
        <v/>
      </c>
      <c r="AI12" s="5" t="str">
        <f>IFERROR(IF(AH12+1&lt;=入力シート!$B$8,AH12+1,""),"")</f>
        <v/>
      </c>
      <c r="AJ12" s="5" t="str">
        <f>IFERROR(IF(AI12+1&lt;=入力シート!$B$8,AI12+1,""),"")</f>
        <v/>
      </c>
      <c r="AK12" s="5" t="str">
        <f>IFERROR(IF(AJ12+1&lt;=入力シート!$B$8,AJ12+1,""),"")</f>
        <v/>
      </c>
      <c r="AL12" s="5" t="str">
        <f>IFERROR(IF(AK12+1&lt;=入力シート!$B$8,AK12+1,""),"")</f>
        <v/>
      </c>
      <c r="AM12" s="5" t="str">
        <f>IFERROR(IF(AL12+1&lt;=入力シート!$B$8,AL12+1,""),"")</f>
        <v/>
      </c>
      <c r="AN12" s="5" t="str">
        <f>IFERROR(IF(AM12+1&lt;=入力シート!$B$8,AM12+1,""),"")</f>
        <v/>
      </c>
      <c r="AO12" s="5" t="str">
        <f>IFERROR(IF(AN12+1&lt;=入力シート!$B$8,AN12+1,""),"")</f>
        <v/>
      </c>
      <c r="AP12" s="5" t="str">
        <f>IFERROR(IF(AO12+1&lt;=入力シート!$B$8,AO12+1,""),"")</f>
        <v/>
      </c>
      <c r="AQ12" s="5" t="str">
        <f>IFERROR(IF(AP12+1&lt;=入力シート!$B$8,AP12+1,""),"")</f>
        <v/>
      </c>
      <c r="AR12" s="5" t="str">
        <f>IFERROR(IF(AQ12+1&lt;=入力シート!$B$8,AQ12+1,""),"")</f>
        <v/>
      </c>
      <c r="AS12" s="5" t="str">
        <f>IFERROR(IF(AR12+1&lt;=入力シート!$B$8,AR12+1,""),"")</f>
        <v/>
      </c>
      <c r="AT12" s="5" t="str">
        <f>IFERROR(IF(AS12+1&lt;=入力シート!$B$8,AS12+1,""),"")</f>
        <v/>
      </c>
      <c r="AU12" s="5" t="str">
        <f>IFERROR(IF(AT12+1&lt;=入力シート!$B$8,AT12+1,""),"")</f>
        <v/>
      </c>
      <c r="AV12" s="5" t="str">
        <f>IFERROR(IF(AU12+1&lt;=入力シート!$B$8,AU12+1,""),"")</f>
        <v/>
      </c>
      <c r="AW12" s="5" t="str">
        <f>IFERROR(IF(AV12+1&lt;=入力シート!$B$8,AV12+1,""),"")</f>
        <v/>
      </c>
      <c r="AX12" s="5" t="str">
        <f>IFERROR(IF(AW12+1&lt;=入力シート!$B$8,AW12+1,""),"")</f>
        <v/>
      </c>
    </row>
    <row r="13" spans="1:50" x14ac:dyDescent="0.15">
      <c r="A13" s="5" t="s">
        <v>33</v>
      </c>
      <c r="B13" s="16">
        <f>入力シート!B22*12*(1+入力シート!B12*0.01)^(入力シート!B7-入力シート!B6+1)</f>
        <v>0</v>
      </c>
      <c r="C13" s="16" t="str">
        <f>IF(C12="","",B13*(1+入力シート!$B$12*0.01))</f>
        <v/>
      </c>
      <c r="D13" s="16" t="str">
        <f>IF(D12="","",C13*(1+入力シート!$B$12*0.01))</f>
        <v/>
      </c>
      <c r="E13" s="16" t="str">
        <f>IF(E12="","",D13*(1+入力シート!$B$12*0.01))</f>
        <v/>
      </c>
      <c r="F13" s="16" t="str">
        <f>IF(F12="","",E13*(1+入力シート!$B$12*0.01))</f>
        <v/>
      </c>
      <c r="G13" s="16" t="str">
        <f>IF(G12="","",F13*(1+入力シート!$B$12*0.01))</f>
        <v/>
      </c>
      <c r="H13" s="16" t="str">
        <f>IF(H12="","",G13*(1+入力シート!$B$12*0.01))</f>
        <v/>
      </c>
      <c r="I13" s="16" t="str">
        <f>IF(I12="","",H13*(1+入力シート!$B$12*0.01))</f>
        <v/>
      </c>
      <c r="J13" s="16" t="str">
        <f>IF(J12="","",I13*(1+入力シート!$B$12*0.01))</f>
        <v/>
      </c>
      <c r="K13" s="16" t="str">
        <f>IF(K12="","",J13*(1+入力シート!$B$12*0.01))</f>
        <v/>
      </c>
      <c r="L13" s="16" t="str">
        <f>IF(L12="","",K13*(1+入力シート!$B$12*0.01))</f>
        <v/>
      </c>
      <c r="M13" s="16" t="str">
        <f>IF(M12="","",L13*(1+入力シート!$B$12*0.01))</f>
        <v/>
      </c>
      <c r="N13" s="16" t="str">
        <f>IF(N12="","",M13*(1+入力シート!$B$12*0.01))</f>
        <v/>
      </c>
      <c r="O13" s="16" t="str">
        <f>IF(O12="","",N13*(1+入力シート!$B$12*0.01))</f>
        <v/>
      </c>
      <c r="P13" s="16" t="str">
        <f>IF(P12="","",O13*(1+入力シート!$B$12*0.01))</f>
        <v/>
      </c>
      <c r="Q13" s="16" t="str">
        <f>IF(Q12="","",P13*(1+入力シート!$B$12*0.01))</f>
        <v/>
      </c>
      <c r="R13" s="16" t="str">
        <f>IF(R12="","",Q13*(1+入力シート!$B$12*0.01))</f>
        <v/>
      </c>
      <c r="S13" s="16" t="str">
        <f>IF(S12="","",R13*(1+入力シート!$B$12*0.01))</f>
        <v/>
      </c>
      <c r="T13" s="16" t="str">
        <f>IF(T12="","",S13*(1+入力シート!$B$12*0.01))</f>
        <v/>
      </c>
      <c r="U13" s="16" t="str">
        <f>IF(U12="","",T13*(1+入力シート!$B$12*0.01))</f>
        <v/>
      </c>
      <c r="V13" s="16" t="str">
        <f>IF(V12="","",U13*(1+入力シート!$B$12*0.01))</f>
        <v/>
      </c>
      <c r="W13" s="16" t="str">
        <f>IF(W12="","",V13*(1+入力シート!$B$12*0.01))</f>
        <v/>
      </c>
      <c r="X13" s="16" t="str">
        <f>IF(X12="","",W13*(1+入力シート!$B$12*0.01))</f>
        <v/>
      </c>
      <c r="Y13" s="16" t="str">
        <f>IF(Y12="","",X13*(1+入力シート!$B$12*0.01))</f>
        <v/>
      </c>
      <c r="Z13" s="16" t="str">
        <f>IF(Z12="","",Y13*(1+入力シート!$B$12*0.01))</f>
        <v/>
      </c>
      <c r="AA13" s="16" t="str">
        <f>IF(AA12="","",Z13*(1+入力シート!$B$12*0.01))</f>
        <v/>
      </c>
      <c r="AB13" s="16" t="str">
        <f>IF(AB12="","",AA13*(1+入力シート!$B$12*0.01))</f>
        <v/>
      </c>
      <c r="AC13" s="16" t="str">
        <f>IF(AC12="","",AB13*(1+入力シート!$B$12*0.01))</f>
        <v/>
      </c>
      <c r="AD13" s="16" t="str">
        <f>IF(AD12="","",AC13*(1+入力シート!$B$12*0.01))</f>
        <v/>
      </c>
      <c r="AE13" s="16" t="str">
        <f>IF(AE12="","",AD13*(1+入力シート!$B$12*0.01))</f>
        <v/>
      </c>
      <c r="AF13" s="16" t="str">
        <f>IF(AF12="","",AE13*(1+入力シート!$B$12*0.01))</f>
        <v/>
      </c>
      <c r="AG13" s="16" t="str">
        <f>IF(AG12="","",AF13*(1+入力シート!$B$12*0.01))</f>
        <v/>
      </c>
      <c r="AH13" s="16" t="str">
        <f>IF(AH12="","",AG13*(1+入力シート!$B$12*0.01))</f>
        <v/>
      </c>
      <c r="AI13" s="16" t="str">
        <f>IF(AI12="","",AH13*(1+入力シート!$B$12*0.01))</f>
        <v/>
      </c>
      <c r="AJ13" s="16" t="str">
        <f>IF(AJ12="","",AI13*(1+入力シート!$B$12*0.01))</f>
        <v/>
      </c>
      <c r="AK13" s="16" t="str">
        <f>IF(AK12="","",AJ13*(1+入力シート!$B$12*0.01))</f>
        <v/>
      </c>
      <c r="AL13" s="16" t="str">
        <f>IF(AL12="","",AK13*(1+入力シート!$B$12*0.01))</f>
        <v/>
      </c>
      <c r="AM13" s="16" t="str">
        <f>IF(AM12="","",AL13*(1+入力シート!$B$12*0.01))</f>
        <v/>
      </c>
      <c r="AN13" s="16" t="str">
        <f>IF(AN12="","",AM13*(1+入力シート!$B$12*0.01))</f>
        <v/>
      </c>
      <c r="AO13" s="16" t="str">
        <f>IF(AO12="","",AN13*(1+入力シート!$B$12*0.01))</f>
        <v/>
      </c>
      <c r="AP13" s="16" t="str">
        <f>IF(AP12="","",AO13*(1+入力シート!$B$12*0.01))</f>
        <v/>
      </c>
      <c r="AQ13" s="16" t="str">
        <f>IF(AQ12="","",AP13*(1+入力シート!$B$12*0.01))</f>
        <v/>
      </c>
      <c r="AR13" s="16" t="str">
        <f>IF(AR12="","",AQ13*(1+入力シート!$B$12*0.01))</f>
        <v/>
      </c>
      <c r="AS13" s="16" t="str">
        <f>IF(AS12="","",AR13*(1+入力シート!$B$12*0.01))</f>
        <v/>
      </c>
      <c r="AT13" s="16" t="str">
        <f>IF(AT12="","",AS13*(1+入力シート!$B$12*0.01))</f>
        <v/>
      </c>
      <c r="AU13" s="16" t="str">
        <f>IF(AU12="","",AT13*(1+入力シート!$B$12*0.01))</f>
        <v/>
      </c>
      <c r="AV13" s="16" t="str">
        <f>IF(AV12="","",AU13*(1+入力シート!$B$12*0.01))</f>
        <v/>
      </c>
      <c r="AW13" s="16" t="str">
        <f>IF(AW12="","",AV13*(1+入力シート!$B$12*0.01))</f>
        <v/>
      </c>
      <c r="AX13" s="16" t="str">
        <f>IF(AX12="","",AW13*(1+入力シート!$B$12*0.01))</f>
        <v/>
      </c>
    </row>
    <row r="14" spans="1:50" x14ac:dyDescent="0.15">
      <c r="A14" s="5" t="s">
        <v>38</v>
      </c>
      <c r="B14" s="16">
        <f>入力シート!B39*12*(1+入力シート!B12*0.01)^(入力シート!B7-入力シート!B6+1)</f>
        <v>0</v>
      </c>
      <c r="C14" s="16" t="str">
        <f>IF(C12="","",B14*(1+入力シート!$B$12*0.01))</f>
        <v/>
      </c>
      <c r="D14" s="16" t="str">
        <f>IF(D12="","",C14*(1+入力シート!$B$12*0.01))</f>
        <v/>
      </c>
      <c r="E14" s="16" t="str">
        <f>IF(E12="","",D14*(1+入力シート!$B$12*0.01))</f>
        <v/>
      </c>
      <c r="F14" s="16" t="str">
        <f>IF(F12="","",E14*(1+入力シート!$B$12*0.01))</f>
        <v/>
      </c>
      <c r="G14" s="16" t="str">
        <f>IF(G12="","",F14*(1+入力シート!$B$12*0.01))</f>
        <v/>
      </c>
      <c r="H14" s="16" t="str">
        <f>IF(H12="","",G14*(1+入力シート!$B$12*0.01))</f>
        <v/>
      </c>
      <c r="I14" s="16" t="str">
        <f>IF(I12="","",H14*(1+入力シート!$B$12*0.01))</f>
        <v/>
      </c>
      <c r="J14" s="16" t="str">
        <f>IF(J12="","",I14*(1+入力シート!$B$12*0.01))</f>
        <v/>
      </c>
      <c r="K14" s="16" t="str">
        <f>IF(K12="","",J14*(1+入力シート!$B$12*0.01))</f>
        <v/>
      </c>
      <c r="L14" s="16" t="str">
        <f>IF(L12="","",K14*(1+入力シート!$B$12*0.01))</f>
        <v/>
      </c>
      <c r="M14" s="16" t="str">
        <f>IF(M12="","",L14*(1+入力シート!$B$12*0.01))</f>
        <v/>
      </c>
      <c r="N14" s="16" t="str">
        <f>IF(N12="","",M14*(1+入力シート!$B$12*0.01))</f>
        <v/>
      </c>
      <c r="O14" s="16" t="str">
        <f>IF(O12="","",N14*(1+入力シート!$B$12*0.01))</f>
        <v/>
      </c>
      <c r="P14" s="16" t="str">
        <f>IF(P12="","",O14*(1+入力シート!$B$12*0.01))</f>
        <v/>
      </c>
      <c r="Q14" s="16" t="str">
        <f>IF(Q12="","",P14*(1+入力シート!$B$12*0.01))</f>
        <v/>
      </c>
      <c r="R14" s="16" t="str">
        <f>IF(R12="","",Q14*(1+入力シート!$B$12*0.01))</f>
        <v/>
      </c>
      <c r="S14" s="16" t="str">
        <f>IF(S12="","",R14*(1+入力シート!$B$12*0.01))</f>
        <v/>
      </c>
      <c r="T14" s="16" t="str">
        <f>IF(T12="","",S14*(1+入力シート!$B$12*0.01))</f>
        <v/>
      </c>
      <c r="U14" s="16" t="str">
        <f>IF(U12="","",T14*(1+入力シート!$B$12*0.01))</f>
        <v/>
      </c>
      <c r="V14" s="16" t="str">
        <f>IF(V12="","",U14*(1+入力シート!$B$12*0.01))</f>
        <v/>
      </c>
      <c r="W14" s="16" t="str">
        <f>IF(W12="","",V14*(1+入力シート!$B$12*0.01))</f>
        <v/>
      </c>
      <c r="X14" s="16" t="str">
        <f>IF(X12="","",W14*(1+入力シート!$B$12*0.01))</f>
        <v/>
      </c>
      <c r="Y14" s="16" t="str">
        <f>IF(Y12="","",X14*(1+入力シート!$B$12*0.01))</f>
        <v/>
      </c>
      <c r="Z14" s="16" t="str">
        <f>IF(Z12="","",Y14*(1+入力シート!$B$12*0.01))</f>
        <v/>
      </c>
      <c r="AA14" s="16" t="str">
        <f>IF(AA12="","",Z14*(1+入力シート!$B$12*0.01))</f>
        <v/>
      </c>
      <c r="AB14" s="16" t="str">
        <f>IF(AB12="","",AA14*(1+入力シート!$B$12*0.01))</f>
        <v/>
      </c>
      <c r="AC14" s="16" t="str">
        <f>IF(AC12="","",AB14*(1+入力シート!$B$12*0.01))</f>
        <v/>
      </c>
      <c r="AD14" s="16" t="str">
        <f>IF(AD12="","",AC14*(1+入力シート!$B$12*0.01))</f>
        <v/>
      </c>
      <c r="AE14" s="16" t="str">
        <f>IF(AE12="","",AD14*(1+入力シート!$B$12*0.01))</f>
        <v/>
      </c>
      <c r="AF14" s="16" t="str">
        <f>IF(AF12="","",AE14*(1+入力シート!$B$12*0.01))</f>
        <v/>
      </c>
      <c r="AG14" s="16" t="str">
        <f>IF(AG12="","",AF14*(1+入力シート!$B$12*0.01))</f>
        <v/>
      </c>
      <c r="AH14" s="16" t="str">
        <f>IF(AH12="","",AG14*(1+入力シート!$B$12*0.01))</f>
        <v/>
      </c>
      <c r="AI14" s="16" t="str">
        <f>IF(AI12="","",AH14*(1+入力シート!$B$12*0.01))</f>
        <v/>
      </c>
      <c r="AJ14" s="16" t="str">
        <f>IF(AJ12="","",AI14*(1+入力シート!$B$12*0.01))</f>
        <v/>
      </c>
      <c r="AK14" s="16" t="str">
        <f>IF(AK12="","",AJ14*(1+入力シート!$B$12*0.01))</f>
        <v/>
      </c>
      <c r="AL14" s="16" t="str">
        <f>IF(AL12="","",AK14*(1+入力シート!$B$12*0.01))</f>
        <v/>
      </c>
      <c r="AM14" s="16" t="str">
        <f>IF(AM12="","",AL14*(1+入力シート!$B$12*0.01))</f>
        <v/>
      </c>
      <c r="AN14" s="16" t="str">
        <f>IF(AN12="","",AM14*(1+入力シート!$B$12*0.01))</f>
        <v/>
      </c>
      <c r="AO14" s="16" t="str">
        <f>IF(AO12="","",AN14*(1+入力シート!$B$12*0.01))</f>
        <v/>
      </c>
      <c r="AP14" s="16" t="str">
        <f>IF(AP12="","",AO14*(1+入力シート!$B$12*0.01))</f>
        <v/>
      </c>
      <c r="AQ14" s="16" t="str">
        <f>IF(AQ12="","",AP14*(1+入力シート!$B$12*0.01))</f>
        <v/>
      </c>
      <c r="AR14" s="16" t="str">
        <f>IF(AR12="","",AQ14*(1+入力シート!$B$12*0.01))</f>
        <v/>
      </c>
      <c r="AS14" s="16" t="str">
        <f>IF(AS12="","",AR14*(1+入力シート!$B$12*0.01))</f>
        <v/>
      </c>
      <c r="AT14" s="16" t="str">
        <f>IF(AT12="","",AS14*(1+入力シート!$B$12*0.01))</f>
        <v/>
      </c>
      <c r="AU14" s="16" t="str">
        <f>IF(AU12="","",AT14*(1+入力シート!$B$12*0.01))</f>
        <v/>
      </c>
      <c r="AV14" s="16" t="str">
        <f>IF(AV12="","",AU14*(1+入力シート!$B$12*0.01))</f>
        <v/>
      </c>
      <c r="AW14" s="16" t="str">
        <f>IF(AW12="","",AV14*(1+入力シート!$B$12*0.01))</f>
        <v/>
      </c>
      <c r="AX14" s="16" t="str">
        <f>IF(AX12="","",AW14*(1+入力シート!$B$12*0.01))</f>
        <v/>
      </c>
    </row>
    <row r="15" spans="1:50" x14ac:dyDescent="0.15">
      <c r="A15" s="5" t="s">
        <v>39</v>
      </c>
      <c r="B15" s="16">
        <f>SUMIF(入力シート!$D$28:$D$35,B12,入力シート!$B$28:$B$35)*(1+入力シート!$B$12*0.01)^(B12-$B$2)</f>
        <v>0</v>
      </c>
      <c r="C15" s="16" t="str">
        <f>IFERROR(IF(C12="","",SUMIF(入力シート!$D$28:$D$35,C12,入力シート!$B$28:$B$35))*(1+入力シート!$B$12*0.01)^(C12-$B$2),"")</f>
        <v/>
      </c>
      <c r="D15" s="16" t="str">
        <f>IFERROR(IF(D12="","",SUMIF(入力シート!$D$28:$D$35,D12,入力シート!$B$28:$B$35))*(1+入力シート!$B$12*0.01)^(D12-$B$2),"")</f>
        <v/>
      </c>
      <c r="E15" s="16" t="str">
        <f>IFERROR(IF(E12="","",SUMIF(入力シート!$D$28:$D$35,E12,入力シート!$B$28:$B$35))*(1+入力シート!$B$12*0.01)^(E12-$B$2),"")</f>
        <v/>
      </c>
      <c r="F15" s="16" t="str">
        <f>IFERROR(IF(F12="","",SUMIF(入力シート!$D$28:$D$35,F12,入力シート!$B$28:$B$35))*(1+入力シート!$B$12*0.01)^(F12-$B$2),"")</f>
        <v/>
      </c>
      <c r="G15" s="16" t="str">
        <f>IFERROR(IF(G12="","",SUMIF(入力シート!$D$28:$D$35,G12,入力シート!$B$28:$B$35))*(1+入力シート!$B$12*0.01)^(G12-$B$2),"")</f>
        <v/>
      </c>
      <c r="H15" s="16" t="str">
        <f>IFERROR(IF(H12="","",SUMIF(入力シート!$D$28:$D$35,H12,入力シート!$B$28:$B$35))*(1+入力シート!$B$12*0.01)^(H12-$B$2),"")</f>
        <v/>
      </c>
      <c r="I15" s="16" t="str">
        <f>IFERROR(IF(I12="","",SUMIF(入力シート!$D$28:$D$35,I12,入力シート!$B$28:$B$35))*(1+入力シート!$B$12*0.01)^(I12-$B$2),"")</f>
        <v/>
      </c>
      <c r="J15" s="16" t="str">
        <f>IFERROR(IF(J12="","",SUMIF(入力シート!$D$28:$D$35,J12,入力シート!$B$28:$B$35))*(1+入力シート!$B$12*0.01)^(J12-$B$2),"")</f>
        <v/>
      </c>
      <c r="K15" s="16" t="str">
        <f>IFERROR(IF(K12="","",SUMIF(入力シート!$D$28:$D$35,K12,入力シート!$B$28:$B$35))*(1+入力シート!$B$12*0.01)^(K12-$B$2),"")</f>
        <v/>
      </c>
      <c r="L15" s="16" t="str">
        <f>IFERROR(IF(L12="","",SUMIF(入力シート!$D$28:$D$35,L12,入力シート!$B$28:$B$35))*(1+入力シート!$B$12*0.01)^(L12-$B$2),"")</f>
        <v/>
      </c>
      <c r="M15" s="16" t="str">
        <f>IFERROR(IF(M12="","",SUMIF(入力シート!$D$28:$D$35,M12,入力シート!$B$28:$B$35))*(1+入力シート!$B$12*0.01)^(M12-$B$2),"")</f>
        <v/>
      </c>
      <c r="N15" s="16" t="str">
        <f>IFERROR(IF(N12="","",SUMIF(入力シート!$D$28:$D$35,N12,入力シート!$B$28:$B$35))*(1+入力シート!$B$12*0.01)^(N12-$B$2),"")</f>
        <v/>
      </c>
      <c r="O15" s="16" t="str">
        <f>IFERROR(IF(O12="","",SUMIF(入力シート!$D$28:$D$35,O12,入力シート!$B$28:$B$35))*(1+入力シート!$B$12*0.01)^(O12-$B$2),"")</f>
        <v/>
      </c>
      <c r="P15" s="16" t="str">
        <f>IFERROR(IF(P12="","",SUMIF(入力シート!$D$28:$D$35,P12,入力シート!$B$28:$B$35))*(1+入力シート!$B$12*0.01)^(P12-$B$2),"")</f>
        <v/>
      </c>
      <c r="Q15" s="16" t="str">
        <f>IFERROR(IF(Q12="","",SUMIF(入力シート!$D$28:$D$35,Q12,入力シート!$B$28:$B$35))*(1+入力シート!$B$12*0.01)^(Q12-$B$2),"")</f>
        <v/>
      </c>
      <c r="R15" s="16" t="str">
        <f>IFERROR(IF(R12="","",SUMIF(入力シート!$D$28:$D$35,R12,入力シート!$B$28:$B$35))*(1+入力シート!$B$12*0.01)^(R12-$B$2),"")</f>
        <v/>
      </c>
      <c r="S15" s="16" t="str">
        <f>IFERROR(IF(S12="","",SUMIF(入力シート!$D$28:$D$35,S12,入力シート!$B$28:$B$35))*(1+入力シート!$B$12*0.01)^(S12-$B$2),"")</f>
        <v/>
      </c>
      <c r="T15" s="16" t="str">
        <f>IFERROR(IF(T12="","",SUMIF(入力シート!$D$28:$D$35,T12,入力シート!$B$28:$B$35))*(1+入力シート!$B$12*0.01)^(T12-$B$2),"")</f>
        <v/>
      </c>
      <c r="U15" s="16" t="str">
        <f>IFERROR(IF(U12="","",SUMIF(入力シート!$D$28:$D$35,U12,入力シート!$B$28:$B$35))*(1+入力シート!$B$12*0.01)^(U12-$B$2),"")</f>
        <v/>
      </c>
      <c r="V15" s="16" t="str">
        <f>IFERROR(IF(V12="","",SUMIF(入力シート!$D$28:$D$35,V12,入力シート!$B$28:$B$35))*(1+入力シート!$B$12*0.01)^(V12-$B$2),"")</f>
        <v/>
      </c>
      <c r="W15" s="16" t="str">
        <f>IFERROR(IF(W12="","",SUMIF(入力シート!$D$28:$D$35,W12,入力シート!$B$28:$B$35))*(1+入力シート!$B$12*0.01)^(W12-$B$2),"")</f>
        <v/>
      </c>
      <c r="X15" s="16" t="str">
        <f>IFERROR(IF(X12="","",SUMIF(入力シート!$D$28:$D$35,X12,入力シート!$B$28:$B$35))*(1+入力シート!$B$12*0.01)^(X12-$B$2),"")</f>
        <v/>
      </c>
      <c r="Y15" s="16" t="str">
        <f>IFERROR(IF(Y12="","",SUMIF(入力シート!$D$28:$D$35,Y12,入力シート!$B$28:$B$35))*(1+入力シート!$B$12*0.01)^(Y12-$B$2),"")</f>
        <v/>
      </c>
      <c r="Z15" s="16" t="str">
        <f>IFERROR(IF(Z12="","",SUMIF(入力シート!$D$28:$D$35,Z12,入力シート!$B$28:$B$35))*(1+入力シート!$B$12*0.01)^(Z12-$B$2),"")</f>
        <v/>
      </c>
      <c r="AA15" s="16" t="str">
        <f>IFERROR(IF(AA12="","",SUMIF(入力シート!$D$28:$D$35,AA12,入力シート!$B$28:$B$35))*(1+入力シート!$B$12*0.01)^(AA12-$B$2),"")</f>
        <v/>
      </c>
      <c r="AB15" s="16" t="str">
        <f>IFERROR(IF(AB12="","",SUMIF(入力シート!$D$28:$D$35,AB12,入力シート!$B$28:$B$35))*(1+入力シート!$B$12*0.01)^(AB12-$B$2),"")</f>
        <v/>
      </c>
      <c r="AC15" s="16" t="str">
        <f>IFERROR(IF(AC12="","",SUMIF(入力シート!$D$28:$D$35,AC12,入力シート!$B$28:$B$35))*(1+入力シート!$B$12*0.01)^(AC12-$B$2),"")</f>
        <v/>
      </c>
      <c r="AD15" s="16" t="str">
        <f>IFERROR(IF(AD12="","",SUMIF(入力シート!$D$28:$D$35,AD12,入力シート!$B$28:$B$35))*(1+入力シート!$B$12*0.01)^(AD12-$B$2),"")</f>
        <v/>
      </c>
      <c r="AE15" s="16" t="str">
        <f>IFERROR(IF(AE12="","",SUMIF(入力シート!$D$28:$D$35,AE12,入力シート!$B$28:$B$35))*(1+入力シート!$B$12*0.01)^(AE12-$B$2),"")</f>
        <v/>
      </c>
      <c r="AF15" s="16" t="str">
        <f>IFERROR(IF(AF12="","",SUMIF(入力シート!$D$28:$D$35,AF12,入力シート!$B$28:$B$35))*(1+入力シート!$B$12*0.01)^(AF12-$B$2),"")</f>
        <v/>
      </c>
      <c r="AG15" s="16" t="str">
        <f>IFERROR(IF(AG12="","",SUMIF(入力シート!$D$28:$D$35,AG12,入力シート!$B$28:$B$35))*(1+入力シート!$B$12*0.01)^(AG12-$B$2),"")</f>
        <v/>
      </c>
      <c r="AH15" s="16" t="str">
        <f>IFERROR(IF(AH12="","",SUMIF(入力シート!$D$28:$D$35,AH12,入力シート!$B$28:$B$35))*(1+入力シート!$B$12*0.01)^(AH12-$B$2),"")</f>
        <v/>
      </c>
      <c r="AI15" s="16" t="str">
        <f>IFERROR(IF(AI12="","",SUMIF(入力シート!$D$28:$D$35,AI12,入力シート!$B$28:$B$35))*(1+入力シート!$B$12*0.01)^(AI12-$B$2),"")</f>
        <v/>
      </c>
      <c r="AJ15" s="16" t="str">
        <f>IFERROR(IF(AJ12="","",SUMIF(入力シート!$D$28:$D$35,AJ12,入力シート!$B$28:$B$35))*(1+入力シート!$B$12*0.01)^(AJ12-$B$2),"")</f>
        <v/>
      </c>
      <c r="AK15" s="16" t="str">
        <f>IFERROR(IF(AK12="","",SUMIF(入力シート!$D$28:$D$35,AK12,入力シート!$B$28:$B$35))*(1+入力シート!$B$12*0.01)^(AK12-$B$2),"")</f>
        <v/>
      </c>
      <c r="AL15" s="16" t="str">
        <f>IFERROR(IF(AL12="","",SUMIF(入力シート!$D$28:$D$35,AL12,入力シート!$B$28:$B$35))*(1+入力シート!$B$12*0.01)^(AL12-$B$2),"")</f>
        <v/>
      </c>
      <c r="AM15" s="16" t="str">
        <f>IFERROR(IF(AM12="","",SUMIF(入力シート!$D$28:$D$35,AM12,入力シート!$B$28:$B$35))*(1+入力シート!$B$12*0.01)^(AM12-$B$2),"")</f>
        <v/>
      </c>
      <c r="AN15" s="16" t="str">
        <f>IFERROR(IF(AN12="","",SUMIF(入力シート!$D$28:$D$35,AN12,入力シート!$B$28:$B$35))*(1+入力シート!$B$12*0.01)^(AN12-$B$2),"")</f>
        <v/>
      </c>
      <c r="AO15" s="16" t="str">
        <f>IFERROR(IF(AO12="","",SUMIF(入力シート!$D$28:$D$35,AO12,入力シート!$B$28:$B$35))*(1+入力シート!$B$12*0.01)^(AO12-$B$2),"")</f>
        <v/>
      </c>
      <c r="AP15" s="16" t="str">
        <f>IFERROR(IF(AP12="","",SUMIF(入力シート!$D$28:$D$35,AP12,入力シート!$B$28:$B$35))*(1+入力シート!$B$12*0.01)^(AP12-$B$2),"")</f>
        <v/>
      </c>
      <c r="AQ15" s="16" t="str">
        <f>IFERROR(IF(AQ12="","",SUMIF(入力シート!$D$28:$D$35,AQ12,入力シート!$B$28:$B$35))*(1+入力シート!$B$12*0.01)^(AQ12-$B$2),"")</f>
        <v/>
      </c>
      <c r="AR15" s="16" t="str">
        <f>IFERROR(IF(AR12="","",SUMIF(入力シート!$D$28:$D$35,AR12,入力シート!$B$28:$B$35))*(1+入力シート!$B$12*0.01)^(AR12-$B$2),"")</f>
        <v/>
      </c>
      <c r="AS15" s="16" t="str">
        <f>IFERROR(IF(AS12="","",SUMIF(入力シート!$D$28:$D$35,AS12,入力シート!$B$28:$B$35))*(1+入力シート!$B$12*0.01)^(AS12-$B$2),"")</f>
        <v/>
      </c>
      <c r="AT15" s="16" t="str">
        <f>IFERROR(IF(AT12="","",SUMIF(入力シート!$D$28:$D$35,AT12,入力シート!$B$28:$B$35))*(1+入力シート!$B$12*0.01)^(AT12-$B$2),"")</f>
        <v/>
      </c>
      <c r="AU15" s="16" t="str">
        <f>IFERROR(IF(AU12="","",SUMIF(入力シート!$D$28:$D$35,AU12,入力シート!$B$28:$B$35))*(1+入力シート!$B$12*0.01)^(AU12-$B$2),"")</f>
        <v/>
      </c>
      <c r="AV15" s="16" t="str">
        <f>IFERROR(IF(AV12="","",SUMIF(入力シート!$D$28:$D$35,AV12,入力シート!$B$28:$B$35))*(1+入力シート!$B$12*0.01)^(AV12-$B$2),"")</f>
        <v/>
      </c>
      <c r="AW15" s="16" t="str">
        <f>IFERROR(IF(AW12="","",SUMIF(入力シート!$D$28:$D$35,AW12,入力シート!$B$28:$B$35))*(1+入力シート!$B$12*0.01)^(AW12-$B$2),"")</f>
        <v/>
      </c>
      <c r="AX15" s="16" t="str">
        <f>IFERROR(IF(AX12="","",SUMIF(入力シート!$D$28:$D$35,AX12,入力シート!$B$28:$B$35))*(1+入力シート!$B$12*0.01)^(AX12-$B$2),"")</f>
        <v/>
      </c>
    </row>
    <row r="16" spans="1:50" x14ac:dyDescent="0.15">
      <c r="A16" s="5" t="s">
        <v>40</v>
      </c>
      <c r="B16" s="16">
        <f>SUMIF(入力シート!$D$42:$D$49,B12,入力シート!$B$42:$B$49)*(1+入力シート!$B$12*0.01)^(B12-$B$2)</f>
        <v>0</v>
      </c>
      <c r="C16" s="16" t="str">
        <f>IFERROR(IF(C12="","",SUMIF(入力シート!$D$42:$D$49,C12,入力シート!$B$42:$B$49))*(1+入力シート!$B$12*0.01)^(C12-$B$2),"")</f>
        <v/>
      </c>
      <c r="D16" s="16" t="str">
        <f>IFERROR(IF(D12="","",SUMIF(入力シート!$D$42:$D$49,D12,入力シート!$B$42:$B$49))*(1+入力シート!$B$12*0.01)^(D12-$B$2),"")</f>
        <v/>
      </c>
      <c r="E16" s="16" t="str">
        <f>IFERROR(IF(E12="","",SUMIF(入力シート!$D$42:$D$49,E12,入力シート!$B$42:$B$49))*(1+入力シート!$B$12*0.01)^(E12-$B$2),"")</f>
        <v/>
      </c>
      <c r="F16" s="16" t="str">
        <f>IFERROR(IF(F12="","",SUMIF(入力シート!$D$42:$D$49,F12,入力シート!$B$42:$B$49))*(1+入力シート!$B$12*0.01)^(F12-$B$2),"")</f>
        <v/>
      </c>
      <c r="G16" s="16" t="str">
        <f>IFERROR(IF(G12="","",SUMIF(入力シート!$D$42:$D$49,G12,入力シート!$B$42:$B$49))*(1+入力シート!$B$12*0.01)^(G12-$B$2),"")</f>
        <v/>
      </c>
      <c r="H16" s="16" t="str">
        <f>IFERROR(IF(H12="","",SUMIF(入力シート!$D$42:$D$49,H12,入力シート!$B$42:$B$49))*(1+入力シート!$B$12*0.01)^(H12-$B$2),"")</f>
        <v/>
      </c>
      <c r="I16" s="16" t="str">
        <f>IFERROR(IF(I12="","",SUMIF(入力シート!$D$42:$D$49,I12,入力シート!$B$42:$B$49))*(1+入力シート!$B$12*0.01)^(I12-$B$2),"")</f>
        <v/>
      </c>
      <c r="J16" s="16" t="str">
        <f>IFERROR(IF(J12="","",SUMIF(入力シート!$D$42:$D$49,J12,入力シート!$B$42:$B$49))*(1+入力シート!$B$12*0.01)^(J12-$B$2),"")</f>
        <v/>
      </c>
      <c r="K16" s="16" t="str">
        <f>IFERROR(IF(K12="","",SUMIF(入力シート!$D$42:$D$49,K12,入力シート!$B$42:$B$49))*(1+入力シート!$B$12*0.01)^(K12-$B$2),"")</f>
        <v/>
      </c>
      <c r="L16" s="16" t="str">
        <f>IFERROR(IF(L12="","",SUMIF(入力シート!$D$42:$D$49,L12,入力シート!$B$42:$B$49))*(1+入力シート!$B$12*0.01)^(L12-$B$2),"")</f>
        <v/>
      </c>
      <c r="M16" s="16" t="str">
        <f>IFERROR(IF(M12="","",SUMIF(入力シート!$D$42:$D$49,M12,入力シート!$B$42:$B$49))*(1+入力シート!$B$12*0.01)^(M12-$B$2),"")</f>
        <v/>
      </c>
      <c r="N16" s="16" t="str">
        <f>IFERROR(IF(N12="","",SUMIF(入力シート!$D$42:$D$49,N12,入力シート!$B$42:$B$49))*(1+入力シート!$B$12*0.01)^(N12-$B$2),"")</f>
        <v/>
      </c>
      <c r="O16" s="16" t="str">
        <f>IFERROR(IF(O12="","",SUMIF(入力シート!$D$42:$D$49,O12,入力シート!$B$42:$B$49))*(1+入力シート!$B$12*0.01)^(O12-$B$2),"")</f>
        <v/>
      </c>
      <c r="P16" s="16" t="str">
        <f>IFERROR(IF(P12="","",SUMIF(入力シート!$D$42:$D$49,P12,入力シート!$B$42:$B$49))*(1+入力シート!$B$12*0.01)^(P12-$B$2),"")</f>
        <v/>
      </c>
      <c r="Q16" s="16" t="str">
        <f>IFERROR(IF(Q12="","",SUMIF(入力シート!$D$42:$D$49,Q12,入力シート!$B$42:$B$49))*(1+入力シート!$B$12*0.01)^(Q12-$B$2),"")</f>
        <v/>
      </c>
      <c r="R16" s="16" t="str">
        <f>IFERROR(IF(R12="","",SUMIF(入力シート!$D$42:$D$49,R12,入力シート!$B$42:$B$49))*(1+入力シート!$B$12*0.01)^(R12-$B$2),"")</f>
        <v/>
      </c>
      <c r="S16" s="16" t="str">
        <f>IFERROR(IF(S12="","",SUMIF(入力シート!$D$42:$D$49,S12,入力シート!$B$42:$B$49))*(1+入力シート!$B$12*0.01)^(S12-$B$2),"")</f>
        <v/>
      </c>
      <c r="T16" s="16" t="str">
        <f>IFERROR(IF(T12="","",SUMIF(入力シート!$D$42:$D$49,T12,入力シート!$B$42:$B$49))*(1+入力シート!$B$12*0.01)^(T12-$B$2),"")</f>
        <v/>
      </c>
      <c r="U16" s="16" t="str">
        <f>IFERROR(IF(U12="","",SUMIF(入力シート!$D$42:$D$49,U12,入力シート!$B$42:$B$49))*(1+入力シート!$B$12*0.01)^(U12-$B$2),"")</f>
        <v/>
      </c>
      <c r="V16" s="16" t="str">
        <f>IFERROR(IF(V12="","",SUMIF(入力シート!$D$42:$D$49,V12,入力シート!$B$42:$B$49))*(1+入力シート!$B$12*0.01)^(V12-$B$2),"")</f>
        <v/>
      </c>
      <c r="W16" s="16" t="str">
        <f>IFERROR(IF(W12="","",SUMIF(入力シート!$D$42:$D$49,W12,入力シート!$B$42:$B$49))*(1+入力シート!$B$12*0.01)^(W12-$B$2),"")</f>
        <v/>
      </c>
      <c r="X16" s="16" t="str">
        <f>IFERROR(IF(X12="","",SUMIF(入力シート!$D$42:$D$49,X12,入力シート!$B$42:$B$49))*(1+入力シート!$B$12*0.01)^(X12-$B$2),"")</f>
        <v/>
      </c>
      <c r="Y16" s="16" t="str">
        <f>IFERROR(IF(Y12="","",SUMIF(入力シート!$D$42:$D$49,Y12,入力シート!$B$42:$B$49))*(1+入力シート!$B$12*0.01)^(Y12-$B$2),"")</f>
        <v/>
      </c>
      <c r="Z16" s="16" t="str">
        <f>IFERROR(IF(Z12="","",SUMIF(入力シート!$D$42:$D$49,Z12,入力シート!$B$42:$B$49))*(1+入力シート!$B$12*0.01)^(Z12-$B$2),"")</f>
        <v/>
      </c>
      <c r="AA16" s="16" t="str">
        <f>IFERROR(IF(AA12="","",SUMIF(入力シート!$D$42:$D$49,AA12,入力シート!$B$42:$B$49))*(1+入力シート!$B$12*0.01)^(AA12-$B$2),"")</f>
        <v/>
      </c>
      <c r="AB16" s="16" t="str">
        <f>IFERROR(IF(AB12="","",SUMIF(入力シート!$D$42:$D$49,AB12,入力シート!$B$42:$B$49))*(1+入力シート!$B$12*0.01)^(AB12-$B$2),"")</f>
        <v/>
      </c>
      <c r="AC16" s="16" t="str">
        <f>IFERROR(IF(AC12="","",SUMIF(入力シート!$D$42:$D$49,AC12,入力シート!$B$42:$B$49))*(1+入力シート!$B$12*0.01)^(AC12-$B$2),"")</f>
        <v/>
      </c>
      <c r="AD16" s="16" t="str">
        <f>IFERROR(IF(AD12="","",SUMIF(入力シート!$D$42:$D$49,AD12,入力シート!$B$42:$B$49))*(1+入力シート!$B$12*0.01)^(AD12-$B$2),"")</f>
        <v/>
      </c>
      <c r="AE16" s="16" t="str">
        <f>IFERROR(IF(AE12="","",SUMIF(入力シート!$D$42:$D$49,AE12,入力シート!$B$42:$B$49))*(1+入力シート!$B$12*0.01)^(AE12-$B$2),"")</f>
        <v/>
      </c>
      <c r="AF16" s="16" t="str">
        <f>IFERROR(IF(AF12="","",SUMIF(入力シート!$D$42:$D$49,AF12,入力シート!$B$42:$B$49))*(1+入力シート!$B$12*0.01)^(AF12-$B$2),"")</f>
        <v/>
      </c>
      <c r="AG16" s="16" t="str">
        <f>IFERROR(IF(AG12="","",SUMIF(入力シート!$D$42:$D$49,AG12,入力シート!$B$42:$B$49))*(1+入力シート!$B$12*0.01)^(AG12-$B$2),"")</f>
        <v/>
      </c>
      <c r="AH16" s="16" t="str">
        <f>IFERROR(IF(AH12="","",SUMIF(入力シート!$D$42:$D$49,AH12,入力シート!$B$42:$B$49))*(1+入力シート!$B$12*0.01)^(AH12-$B$2),"")</f>
        <v/>
      </c>
      <c r="AI16" s="16" t="str">
        <f>IFERROR(IF(AI12="","",SUMIF(入力シート!$D$42:$D$49,AI12,入力シート!$B$42:$B$49))*(1+入力シート!$B$12*0.01)^(AI12-$B$2),"")</f>
        <v/>
      </c>
      <c r="AJ16" s="16" t="str">
        <f>IFERROR(IF(AJ12="","",SUMIF(入力シート!$D$42:$D$49,AJ12,入力シート!$B$42:$B$49))*(1+入力シート!$B$12*0.01)^(AJ12-$B$2),"")</f>
        <v/>
      </c>
      <c r="AK16" s="16" t="str">
        <f>IFERROR(IF(AK12="","",SUMIF(入力シート!$D$42:$D$49,AK12,入力シート!$B$42:$B$49))*(1+入力シート!$B$12*0.01)^(AK12-$B$2),"")</f>
        <v/>
      </c>
      <c r="AL16" s="16" t="str">
        <f>IFERROR(IF(AL12="","",SUMIF(入力シート!$D$42:$D$49,AL12,入力シート!$B$42:$B$49))*(1+入力シート!$B$12*0.01)^(AL12-$B$2),"")</f>
        <v/>
      </c>
      <c r="AM16" s="16" t="str">
        <f>IFERROR(IF(AM12="","",SUMIF(入力シート!$D$42:$D$49,AM12,入力シート!$B$42:$B$49))*(1+入力シート!$B$12*0.01)^(AM12-$B$2),"")</f>
        <v/>
      </c>
      <c r="AN16" s="16" t="str">
        <f>IFERROR(IF(AN12="","",SUMIF(入力シート!$D$42:$D$49,AN12,入力シート!$B$42:$B$49))*(1+入力シート!$B$12*0.01)^(AN12-$B$2),"")</f>
        <v/>
      </c>
      <c r="AO16" s="16" t="str">
        <f>IFERROR(IF(AO12="","",SUMIF(入力シート!$D$42:$D$49,AO12,入力シート!$B$42:$B$49))*(1+入力シート!$B$12*0.01)^(AO12-$B$2),"")</f>
        <v/>
      </c>
      <c r="AP16" s="16" t="str">
        <f>IFERROR(IF(AP12="","",SUMIF(入力シート!$D$42:$D$49,AP12,入力シート!$B$42:$B$49))*(1+入力シート!$B$12*0.01)^(AP12-$B$2),"")</f>
        <v/>
      </c>
      <c r="AQ16" s="16" t="str">
        <f>IFERROR(IF(AQ12="","",SUMIF(入力シート!$D$42:$D$49,AQ12,入力シート!$B$42:$B$49))*(1+入力シート!$B$12*0.01)^(AQ12-$B$2),"")</f>
        <v/>
      </c>
      <c r="AR16" s="16" t="str">
        <f>IFERROR(IF(AR12="","",SUMIF(入力シート!$D$42:$D$49,AR12,入力シート!$B$42:$B$49))*(1+入力シート!$B$12*0.01)^(AR12-$B$2),"")</f>
        <v/>
      </c>
      <c r="AS16" s="16" t="str">
        <f>IFERROR(IF(AS12="","",SUMIF(入力シート!$D$42:$D$49,AS12,入力シート!$B$42:$B$49))*(1+入力シート!$B$12*0.01)^(AS12-$B$2),"")</f>
        <v/>
      </c>
      <c r="AT16" s="16" t="str">
        <f>IFERROR(IF(AT12="","",SUMIF(入力シート!$D$42:$D$49,AT12,入力シート!$B$42:$B$49))*(1+入力シート!$B$12*0.01)^(AT12-$B$2),"")</f>
        <v/>
      </c>
      <c r="AU16" s="16" t="str">
        <f>IFERROR(IF(AU12="","",SUMIF(入力シート!$D$42:$D$49,AU12,入力シート!$B$42:$B$49))*(1+入力シート!$B$12*0.01)^(AU12-$B$2),"")</f>
        <v/>
      </c>
      <c r="AV16" s="16" t="str">
        <f>IFERROR(IF(AV12="","",SUMIF(入力シート!$D$42:$D$49,AV12,入力シート!$B$42:$B$49))*(1+入力シート!$B$12*0.01)^(AV12-$B$2),"")</f>
        <v/>
      </c>
      <c r="AW16" s="16" t="str">
        <f>IFERROR(IF(AW12="","",SUMIF(入力シート!$D$42:$D$49,AW12,入力シート!$B$42:$B$49))*(1+入力シート!$B$12*0.01)^(AW12-$B$2),"")</f>
        <v/>
      </c>
      <c r="AX16" s="16" t="str">
        <f>IFERROR(IF(AX12="","",SUMIF(入力シート!$D$42:$D$49,AX12,入力シート!$B$42:$B$49))*(1+入力シート!$B$12*0.01)^(AX12-$B$2),"")</f>
        <v/>
      </c>
    </row>
    <row r="17" spans="1:50" x14ac:dyDescent="0.15">
      <c r="A17" s="5" t="s">
        <v>41</v>
      </c>
      <c r="B17" s="16">
        <f>LOOKUP(10^10,B9:AG9)*(入力シート!B12*0.01+入力シート!B15*0.01)</f>
        <v>0</v>
      </c>
      <c r="C17" s="16" t="str">
        <f>IF(C12="","",B19*(入力シート!$B$12*0.01+入力シート!$B$15*0.01))</f>
        <v/>
      </c>
      <c r="D17" s="16" t="str">
        <f>IF(D12="","",C19*(入力シート!$B$12*0.01+入力シート!$B$15*0.01))</f>
        <v/>
      </c>
      <c r="E17" s="16" t="str">
        <f>IF(E12="","",D19*(入力シート!$B$12*0.01+入力シート!$B$15*0.01))</f>
        <v/>
      </c>
      <c r="F17" s="16" t="str">
        <f>IF(F12="","",E19*(入力シート!$B$12*0.01+入力シート!$B$15*0.01))</f>
        <v/>
      </c>
      <c r="G17" s="16" t="str">
        <f>IF(G12="","",F19*(入力シート!$B$12*0.01+入力シート!$B$15*0.01))</f>
        <v/>
      </c>
      <c r="H17" s="16" t="str">
        <f>IF(H12="","",G19*(入力シート!$B$12*0.01+入力シート!$B$15*0.01))</f>
        <v/>
      </c>
      <c r="I17" s="16" t="str">
        <f>IF(I12="","",H19*(入力シート!$B$12*0.01+入力シート!$B$15*0.01))</f>
        <v/>
      </c>
      <c r="J17" s="16" t="str">
        <f>IF(J12="","",I19*(入力シート!$B$12*0.01+入力シート!$B$15*0.01))</f>
        <v/>
      </c>
      <c r="K17" s="16" t="str">
        <f>IF(K12="","",J19*(入力シート!$B$12*0.01+入力シート!$B$15*0.01))</f>
        <v/>
      </c>
      <c r="L17" s="16" t="str">
        <f>IF(L12="","",K19*(入力シート!$B$12*0.01+入力シート!$B$15*0.01))</f>
        <v/>
      </c>
      <c r="M17" s="16" t="str">
        <f>IF(M12="","",L19*(入力シート!$B$12*0.01+入力シート!$B$15*0.01))</f>
        <v/>
      </c>
      <c r="N17" s="16" t="str">
        <f>IF(N12="","",M19*(入力シート!$B$12*0.01+入力シート!$B$15*0.01))</f>
        <v/>
      </c>
      <c r="O17" s="16" t="str">
        <f>IF(O12="","",N19*(入力シート!$B$12*0.01+入力シート!$B$15*0.01))</f>
        <v/>
      </c>
      <c r="P17" s="16" t="str">
        <f>IF(P12="","",O19*(入力シート!$B$12*0.01+入力シート!$B$15*0.01))</f>
        <v/>
      </c>
      <c r="Q17" s="16" t="str">
        <f>IF(Q12="","",P19*(入力シート!$B$12*0.01+入力シート!$B$15*0.01))</f>
        <v/>
      </c>
      <c r="R17" s="16" t="str">
        <f>IF(R12="","",Q19*(入力シート!$B$12*0.01+入力シート!$B$15*0.01))</f>
        <v/>
      </c>
      <c r="S17" s="16" t="str">
        <f>IF(S12="","",R19*(入力シート!$B$12*0.01+入力シート!$B$15*0.01))</f>
        <v/>
      </c>
      <c r="T17" s="16" t="str">
        <f>IF(T12="","",S19*(入力シート!$B$12*0.01+入力シート!$B$15*0.01))</f>
        <v/>
      </c>
      <c r="U17" s="16" t="str">
        <f>IF(U12="","",T19*(入力シート!$B$12*0.01+入力シート!$B$15*0.01))</f>
        <v/>
      </c>
      <c r="V17" s="16" t="str">
        <f>IF(V12="","",U19*(入力シート!$B$12*0.01+入力シート!$B$15*0.01))</f>
        <v/>
      </c>
      <c r="W17" s="16" t="str">
        <f>IF(W12="","",V19*(入力シート!$B$12*0.01+入力シート!$B$15*0.01))</f>
        <v/>
      </c>
      <c r="X17" s="16" t="str">
        <f>IF(X12="","",W19*(入力シート!$B$12*0.01+入力シート!$B$15*0.01))</f>
        <v/>
      </c>
      <c r="Y17" s="16" t="str">
        <f>IF(Y12="","",X19*(入力シート!$B$12*0.01+入力シート!$B$15*0.01))</f>
        <v/>
      </c>
      <c r="Z17" s="16" t="str">
        <f>IF(Z12="","",Y19*(入力シート!$B$12*0.01+入力シート!$B$15*0.01))</f>
        <v/>
      </c>
      <c r="AA17" s="16" t="str">
        <f>IF(AA12="","",Z19*(入力シート!$B$12*0.01+入力シート!$B$15*0.01))</f>
        <v/>
      </c>
      <c r="AB17" s="16" t="str">
        <f>IF(AB12="","",AA19*(入力シート!$B$12*0.01+入力シート!$B$15*0.01))</f>
        <v/>
      </c>
      <c r="AC17" s="16" t="str">
        <f>IF(AC12="","",AB19*(入力シート!$B$12*0.01+入力シート!$B$15*0.01))</f>
        <v/>
      </c>
      <c r="AD17" s="16" t="str">
        <f>IF(AD12="","",AC19*(入力シート!$B$12*0.01+入力シート!$B$15*0.01))</f>
        <v/>
      </c>
      <c r="AE17" s="16" t="str">
        <f>IF(AE12="","",AD19*(入力シート!$B$12*0.01+入力シート!$B$15*0.01))</f>
        <v/>
      </c>
      <c r="AF17" s="16" t="str">
        <f>IF(AF12="","",AE19*(入力シート!$B$12*0.01+入力シート!$B$15*0.01))</f>
        <v/>
      </c>
      <c r="AG17" s="16" t="str">
        <f>IF(AG12="","",AF19*(入力シート!$B$12*0.01+入力シート!$B$15*0.01))</f>
        <v/>
      </c>
      <c r="AH17" s="16" t="str">
        <f>IF(AH12="","",AG19*(入力シート!$B$12*0.01+入力シート!$B$15*0.01))</f>
        <v/>
      </c>
      <c r="AI17" s="16" t="str">
        <f>IF(AI12="","",AH19*(入力シート!$B$12*0.01+入力シート!$B$15*0.01))</f>
        <v/>
      </c>
      <c r="AJ17" s="16" t="str">
        <f>IF(AJ12="","",AI19*(入力シート!$B$12*0.01+入力シート!$B$15*0.01))</f>
        <v/>
      </c>
      <c r="AK17" s="16" t="str">
        <f>IF(AK12="","",AJ19*(入力シート!$B$12*0.01+入力シート!$B$15*0.01))</f>
        <v/>
      </c>
      <c r="AL17" s="16" t="str">
        <f>IF(AL12="","",AK19*(入力シート!$B$12*0.01+入力シート!$B$15*0.01))</f>
        <v/>
      </c>
      <c r="AM17" s="16" t="str">
        <f>IF(AM12="","",AL19*(入力シート!$B$12*0.01+入力シート!$B$15*0.01))</f>
        <v/>
      </c>
      <c r="AN17" s="16" t="str">
        <f>IF(AN12="","",AM19*(入力シート!$B$12*0.01+入力シート!$B$15*0.01))</f>
        <v/>
      </c>
      <c r="AO17" s="16" t="str">
        <f>IF(AO12="","",AN19*(入力シート!$B$12*0.01+入力シート!$B$15*0.01))</f>
        <v/>
      </c>
      <c r="AP17" s="16" t="str">
        <f>IF(AP12="","",AO19*(入力シート!$B$12*0.01+入力シート!$B$15*0.01))</f>
        <v/>
      </c>
      <c r="AQ17" s="16" t="str">
        <f>IF(AQ12="","",AP19*(入力シート!$B$12*0.01+入力シート!$B$15*0.01))</f>
        <v/>
      </c>
      <c r="AR17" s="16" t="str">
        <f>IF(AR12="","",AQ19*(入力シート!$B$12*0.01+入力シート!$B$15*0.01))</f>
        <v/>
      </c>
      <c r="AS17" s="16" t="str">
        <f>IF(AS12="","",AR19*(入力シート!$B$12*0.01+入力シート!$B$15*0.01))</f>
        <v/>
      </c>
      <c r="AT17" s="16" t="str">
        <f>IF(AT12="","",AS19*(入力シート!$B$12*0.01+入力シート!$B$15*0.01))</f>
        <v/>
      </c>
      <c r="AU17" s="16" t="str">
        <f>IF(AU12="","",AT19*(入力シート!$B$12*0.01+入力シート!$B$15*0.01))</f>
        <v/>
      </c>
      <c r="AV17" s="16" t="str">
        <f>IF(AV12="","",AU19*(入力シート!$B$12*0.01+入力シート!$B$15*0.01))</f>
        <v/>
      </c>
      <c r="AW17" s="16" t="str">
        <f>IF(AW12="","",AV19*(入力シート!$B$12*0.01+入力シート!$B$15*0.01))</f>
        <v/>
      </c>
      <c r="AX17" s="16" t="str">
        <f>IF(AX12="","",AW19*(入力シート!$B$12*0.01+入力シート!$B$15*0.01))</f>
        <v/>
      </c>
    </row>
    <row r="18" spans="1:50" x14ac:dyDescent="0.15">
      <c r="A18" s="5" t="s">
        <v>47</v>
      </c>
      <c r="B18" s="16">
        <f>B13-B14+B15-B16+B17</f>
        <v>0</v>
      </c>
      <c r="C18" s="16" t="str">
        <f>IF(C12="","",C13-C14+C15-C16+C17)</f>
        <v/>
      </c>
      <c r="D18" s="16" t="str">
        <f t="shared" ref="D18:AG18" si="20">IF(D12="","",D13-D14+D15-D16+D17)</f>
        <v/>
      </c>
      <c r="E18" s="16" t="str">
        <f t="shared" si="20"/>
        <v/>
      </c>
      <c r="F18" s="16" t="str">
        <f t="shared" si="20"/>
        <v/>
      </c>
      <c r="G18" s="16" t="str">
        <f t="shared" si="20"/>
        <v/>
      </c>
      <c r="H18" s="16" t="str">
        <f t="shared" si="20"/>
        <v/>
      </c>
      <c r="I18" s="16" t="str">
        <f t="shared" si="20"/>
        <v/>
      </c>
      <c r="J18" s="16" t="str">
        <f t="shared" si="20"/>
        <v/>
      </c>
      <c r="K18" s="16" t="str">
        <f t="shared" si="20"/>
        <v/>
      </c>
      <c r="L18" s="16" t="str">
        <f t="shared" si="20"/>
        <v/>
      </c>
      <c r="M18" s="16" t="str">
        <f t="shared" si="20"/>
        <v/>
      </c>
      <c r="N18" s="16" t="str">
        <f t="shared" si="20"/>
        <v/>
      </c>
      <c r="O18" s="16" t="str">
        <f t="shared" si="20"/>
        <v/>
      </c>
      <c r="P18" s="16" t="str">
        <f t="shared" si="20"/>
        <v/>
      </c>
      <c r="Q18" s="16" t="str">
        <f t="shared" si="20"/>
        <v/>
      </c>
      <c r="R18" s="16" t="str">
        <f t="shared" si="20"/>
        <v/>
      </c>
      <c r="S18" s="16" t="str">
        <f t="shared" si="20"/>
        <v/>
      </c>
      <c r="T18" s="16" t="str">
        <f t="shared" si="20"/>
        <v/>
      </c>
      <c r="U18" s="16" t="str">
        <f t="shared" si="20"/>
        <v/>
      </c>
      <c r="V18" s="16" t="str">
        <f t="shared" si="20"/>
        <v/>
      </c>
      <c r="W18" s="16" t="str">
        <f t="shared" si="20"/>
        <v/>
      </c>
      <c r="X18" s="16" t="str">
        <f t="shared" si="20"/>
        <v/>
      </c>
      <c r="Y18" s="16" t="str">
        <f t="shared" si="20"/>
        <v/>
      </c>
      <c r="Z18" s="16" t="str">
        <f t="shared" si="20"/>
        <v/>
      </c>
      <c r="AA18" s="16" t="str">
        <f t="shared" si="20"/>
        <v/>
      </c>
      <c r="AB18" s="16" t="str">
        <f t="shared" si="20"/>
        <v/>
      </c>
      <c r="AC18" s="16" t="str">
        <f t="shared" si="20"/>
        <v/>
      </c>
      <c r="AD18" s="16" t="str">
        <f t="shared" si="20"/>
        <v/>
      </c>
      <c r="AE18" s="16" t="str">
        <f t="shared" si="20"/>
        <v/>
      </c>
      <c r="AF18" s="16" t="str">
        <f t="shared" si="20"/>
        <v/>
      </c>
      <c r="AG18" s="16" t="str">
        <f t="shared" si="20"/>
        <v/>
      </c>
      <c r="AH18" s="16" t="str">
        <f t="shared" ref="AH18" si="21">IF(AH12="","",AH13-AH14+AH15-AH16+AH17)</f>
        <v/>
      </c>
      <c r="AI18" s="16" t="str">
        <f t="shared" ref="AI18" si="22">IF(AI12="","",AI13-AI14+AI15-AI16+AI17)</f>
        <v/>
      </c>
      <c r="AJ18" s="16" t="str">
        <f t="shared" ref="AJ18" si="23">IF(AJ12="","",AJ13-AJ14+AJ15-AJ16+AJ17)</f>
        <v/>
      </c>
      <c r="AK18" s="16" t="str">
        <f t="shared" ref="AK18" si="24">IF(AK12="","",AK13-AK14+AK15-AK16+AK17)</f>
        <v/>
      </c>
      <c r="AL18" s="16" t="str">
        <f t="shared" ref="AL18" si="25">IF(AL12="","",AL13-AL14+AL15-AL16+AL17)</f>
        <v/>
      </c>
      <c r="AM18" s="16" t="str">
        <f t="shared" ref="AM18" si="26">IF(AM12="","",AM13-AM14+AM15-AM16+AM17)</f>
        <v/>
      </c>
      <c r="AN18" s="16" t="str">
        <f t="shared" ref="AN18" si="27">IF(AN12="","",AN13-AN14+AN15-AN16+AN17)</f>
        <v/>
      </c>
      <c r="AO18" s="16" t="str">
        <f t="shared" ref="AO18" si="28">IF(AO12="","",AO13-AO14+AO15-AO16+AO17)</f>
        <v/>
      </c>
      <c r="AP18" s="16" t="str">
        <f t="shared" ref="AP18" si="29">IF(AP12="","",AP13-AP14+AP15-AP16+AP17)</f>
        <v/>
      </c>
      <c r="AQ18" s="16" t="str">
        <f t="shared" ref="AQ18" si="30">IF(AQ12="","",AQ13-AQ14+AQ15-AQ16+AQ17)</f>
        <v/>
      </c>
      <c r="AR18" s="16" t="str">
        <f t="shared" ref="AR18" si="31">IF(AR12="","",AR13-AR14+AR15-AR16+AR17)</f>
        <v/>
      </c>
      <c r="AS18" s="16" t="str">
        <f t="shared" ref="AS18" si="32">IF(AS12="","",AS13-AS14+AS15-AS16+AS17)</f>
        <v/>
      </c>
      <c r="AT18" s="16" t="str">
        <f t="shared" ref="AT18" si="33">IF(AT12="","",AT13-AT14+AT15-AT16+AT17)</f>
        <v/>
      </c>
      <c r="AU18" s="16" t="str">
        <f t="shared" ref="AU18" si="34">IF(AU12="","",AU13-AU14+AU15-AU16+AU17)</f>
        <v/>
      </c>
      <c r="AV18" s="16" t="str">
        <f t="shared" ref="AV18" si="35">IF(AV12="","",AV13-AV14+AV15-AV16+AV17)</f>
        <v/>
      </c>
      <c r="AW18" s="16" t="str">
        <f t="shared" ref="AW18" si="36">IF(AW12="","",AW13-AW14+AW15-AW16+AW17)</f>
        <v/>
      </c>
      <c r="AX18" s="16" t="str">
        <f t="shared" ref="AX18" si="37">IF(AX12="","",AX13-AX14+AX15-AX16+AX17)</f>
        <v/>
      </c>
    </row>
    <row r="19" spans="1:50" x14ac:dyDescent="0.15">
      <c r="A19" s="5" t="s">
        <v>44</v>
      </c>
      <c r="B19" s="18">
        <f>LOOKUP(10^10,B9:AG9)+B18</f>
        <v>0</v>
      </c>
      <c r="C19" s="18" t="str">
        <f>IF(C12="","",B19+C18)</f>
        <v/>
      </c>
      <c r="D19" s="18" t="str">
        <f t="shared" ref="D19:AG19" si="38">IF(D12="","",C19+D18)</f>
        <v/>
      </c>
      <c r="E19" s="18" t="str">
        <f t="shared" si="38"/>
        <v/>
      </c>
      <c r="F19" s="18" t="str">
        <f t="shared" si="38"/>
        <v/>
      </c>
      <c r="G19" s="18" t="str">
        <f t="shared" si="38"/>
        <v/>
      </c>
      <c r="H19" s="18" t="str">
        <f t="shared" si="38"/>
        <v/>
      </c>
      <c r="I19" s="18" t="str">
        <f t="shared" si="38"/>
        <v/>
      </c>
      <c r="J19" s="18" t="str">
        <f t="shared" si="38"/>
        <v/>
      </c>
      <c r="K19" s="18" t="str">
        <f t="shared" si="38"/>
        <v/>
      </c>
      <c r="L19" s="18" t="str">
        <f t="shared" si="38"/>
        <v/>
      </c>
      <c r="M19" s="18" t="str">
        <f t="shared" si="38"/>
        <v/>
      </c>
      <c r="N19" s="18" t="str">
        <f t="shared" si="38"/>
        <v/>
      </c>
      <c r="O19" s="18" t="str">
        <f t="shared" si="38"/>
        <v/>
      </c>
      <c r="P19" s="18" t="str">
        <f t="shared" si="38"/>
        <v/>
      </c>
      <c r="Q19" s="18" t="str">
        <f t="shared" si="38"/>
        <v/>
      </c>
      <c r="R19" s="18" t="str">
        <f t="shared" si="38"/>
        <v/>
      </c>
      <c r="S19" s="18" t="str">
        <f t="shared" si="38"/>
        <v/>
      </c>
      <c r="T19" s="18" t="str">
        <f t="shared" si="38"/>
        <v/>
      </c>
      <c r="U19" s="18" t="str">
        <f t="shared" si="38"/>
        <v/>
      </c>
      <c r="V19" s="18" t="str">
        <f t="shared" si="38"/>
        <v/>
      </c>
      <c r="W19" s="18" t="str">
        <f t="shared" si="38"/>
        <v/>
      </c>
      <c r="X19" s="18" t="str">
        <f t="shared" si="38"/>
        <v/>
      </c>
      <c r="Y19" s="18" t="str">
        <f t="shared" si="38"/>
        <v/>
      </c>
      <c r="Z19" s="18" t="str">
        <f t="shared" si="38"/>
        <v/>
      </c>
      <c r="AA19" s="18" t="str">
        <f t="shared" si="38"/>
        <v/>
      </c>
      <c r="AB19" s="18" t="str">
        <f t="shared" si="38"/>
        <v/>
      </c>
      <c r="AC19" s="18" t="str">
        <f t="shared" si="38"/>
        <v/>
      </c>
      <c r="AD19" s="18" t="str">
        <f t="shared" si="38"/>
        <v/>
      </c>
      <c r="AE19" s="18" t="str">
        <f t="shared" si="38"/>
        <v/>
      </c>
      <c r="AF19" s="18" t="str">
        <f t="shared" si="38"/>
        <v/>
      </c>
      <c r="AG19" s="18" t="str">
        <f t="shared" si="38"/>
        <v/>
      </c>
      <c r="AH19" s="18" t="str">
        <f t="shared" ref="AH19" si="39">IF(AH12="","",AG19+AH18)</f>
        <v/>
      </c>
      <c r="AI19" s="18" t="str">
        <f t="shared" ref="AI19" si="40">IF(AI12="","",AH19+AI18)</f>
        <v/>
      </c>
      <c r="AJ19" s="18" t="str">
        <f t="shared" ref="AJ19" si="41">IF(AJ12="","",AI19+AJ18)</f>
        <v/>
      </c>
      <c r="AK19" s="18" t="str">
        <f t="shared" ref="AK19" si="42">IF(AK12="","",AJ19+AK18)</f>
        <v/>
      </c>
      <c r="AL19" s="18" t="str">
        <f t="shared" ref="AL19" si="43">IF(AL12="","",AK19+AL18)</f>
        <v/>
      </c>
      <c r="AM19" s="18" t="str">
        <f t="shared" ref="AM19" si="44">IF(AM12="","",AL19+AM18)</f>
        <v/>
      </c>
      <c r="AN19" s="18" t="str">
        <f t="shared" ref="AN19" si="45">IF(AN12="","",AM19+AN18)</f>
        <v/>
      </c>
      <c r="AO19" s="18" t="str">
        <f t="shared" ref="AO19" si="46">IF(AO12="","",AN19+AO18)</f>
        <v/>
      </c>
      <c r="AP19" s="18" t="str">
        <f t="shared" ref="AP19" si="47">IF(AP12="","",AO19+AP18)</f>
        <v/>
      </c>
      <c r="AQ19" s="18" t="str">
        <f t="shared" ref="AQ19" si="48">IF(AQ12="","",AP19+AQ18)</f>
        <v/>
      </c>
      <c r="AR19" s="18" t="str">
        <f t="shared" ref="AR19" si="49">IF(AR12="","",AQ19+AR18)</f>
        <v/>
      </c>
      <c r="AS19" s="18" t="str">
        <f t="shared" ref="AS19" si="50">IF(AS12="","",AR19+AS18)</f>
        <v/>
      </c>
      <c r="AT19" s="18" t="str">
        <f t="shared" ref="AT19" si="51">IF(AT12="","",AS19+AT18)</f>
        <v/>
      </c>
      <c r="AU19" s="18" t="str">
        <f t="shared" ref="AU19" si="52">IF(AU12="","",AT19+AU18)</f>
        <v/>
      </c>
      <c r="AV19" s="18" t="str">
        <f t="shared" ref="AV19" si="53">IF(AV12="","",AU19+AV18)</f>
        <v/>
      </c>
      <c r="AW19" s="18" t="str">
        <f t="shared" ref="AW19" si="54">IF(AW12="","",AV19+AW18)</f>
        <v/>
      </c>
      <c r="AX19" s="18" t="str">
        <f t="shared" ref="AX19" si="55">IF(AX12="","",AW19+AX18)</f>
        <v/>
      </c>
    </row>
    <row r="21" spans="1:50" x14ac:dyDescent="0.15">
      <c r="A21" t="s">
        <v>48</v>
      </c>
    </row>
    <row r="22" spans="1:50" x14ac:dyDescent="0.15">
      <c r="A22" s="5" t="s">
        <v>32</v>
      </c>
      <c r="B22" s="5">
        <f>入力シート!B8+1</f>
        <v>1</v>
      </c>
      <c r="C22" s="5" t="str">
        <f>IFERROR(IF(B22+1&lt;=入力シート!$B$9,B22+1,""),"")</f>
        <v/>
      </c>
      <c r="D22" s="5" t="str">
        <f>IFERROR(IF(C22+1&lt;=入力シート!$B$9,C22+1,""),"")</f>
        <v/>
      </c>
      <c r="E22" s="5" t="str">
        <f>IFERROR(IF(D22+1&lt;=入力シート!$B$9,D22+1,""),"")</f>
        <v/>
      </c>
      <c r="F22" s="5" t="str">
        <f>IFERROR(IF(E22+1&lt;=入力シート!$B$9,E22+1,""),"")</f>
        <v/>
      </c>
      <c r="G22" s="5" t="str">
        <f>IFERROR(IF(F22+1&lt;=入力シート!$B$9,F22+1,""),"")</f>
        <v/>
      </c>
      <c r="H22" s="5" t="str">
        <f>IFERROR(IF(G22+1&lt;=入力シート!$B$9,G22+1,""),"")</f>
        <v/>
      </c>
      <c r="I22" s="5" t="str">
        <f>IFERROR(IF(H22+1&lt;=入力シート!$B$9,H22+1,""),"")</f>
        <v/>
      </c>
      <c r="J22" s="5" t="str">
        <f>IFERROR(IF(I22+1&lt;=入力シート!$B$9,I22+1,""),"")</f>
        <v/>
      </c>
      <c r="K22" s="5" t="str">
        <f>IFERROR(IF(J22+1&lt;=入力シート!$B$9,J22+1,""),"")</f>
        <v/>
      </c>
      <c r="L22" s="5" t="str">
        <f>IFERROR(IF(K22+1&lt;=入力シート!$B$9,K22+1,""),"")</f>
        <v/>
      </c>
      <c r="M22" s="5" t="str">
        <f>IFERROR(IF(L22+1&lt;=入力シート!$B$9,L22+1,""),"")</f>
        <v/>
      </c>
      <c r="N22" s="5" t="str">
        <f>IFERROR(IF(M22+1&lt;=入力シート!$B$9,M22+1,""),"")</f>
        <v/>
      </c>
      <c r="O22" s="5" t="str">
        <f>IFERROR(IF(N22+1&lt;=入力シート!$B$9,N22+1,""),"")</f>
        <v/>
      </c>
      <c r="P22" s="5" t="str">
        <f>IFERROR(IF(O22+1&lt;=入力シート!$B$9,O22+1,""),"")</f>
        <v/>
      </c>
      <c r="Q22" s="5" t="str">
        <f>IFERROR(IF(P22+1&lt;=入力シート!$B$9,P22+1,""),"")</f>
        <v/>
      </c>
      <c r="R22" s="5" t="str">
        <f>IFERROR(IF(Q22+1&lt;=入力シート!$B$9,Q22+1,""),"")</f>
        <v/>
      </c>
      <c r="S22" s="5" t="str">
        <f>IFERROR(IF(R22+1&lt;=入力シート!$B$9,R22+1,""),"")</f>
        <v/>
      </c>
      <c r="T22" s="5" t="str">
        <f>IFERROR(IF(S22+1&lt;=入力シート!$B$9,S22+1,""),"")</f>
        <v/>
      </c>
      <c r="U22" s="5" t="str">
        <f>IFERROR(IF(T22+1&lt;=入力シート!$B$9,T22+1,""),"")</f>
        <v/>
      </c>
      <c r="V22" s="5" t="str">
        <f>IFERROR(IF(U22+1&lt;=入力シート!$B$9,U22+1,""),"")</f>
        <v/>
      </c>
      <c r="W22" s="5" t="str">
        <f>IFERROR(IF(V22+1&lt;=入力シート!$B$9,V22+1,""),"")</f>
        <v/>
      </c>
      <c r="X22" s="5" t="str">
        <f>IFERROR(IF(W22+1&lt;=入力シート!$B$9,W22+1,""),"")</f>
        <v/>
      </c>
      <c r="Y22" s="5" t="str">
        <f>IFERROR(IF(X22+1&lt;=入力シート!$B$9,X22+1,""),"")</f>
        <v/>
      </c>
      <c r="Z22" s="5" t="str">
        <f>IFERROR(IF(Y22+1&lt;=入力シート!$B$9,Y22+1,""),"")</f>
        <v/>
      </c>
      <c r="AA22" s="5" t="str">
        <f>IFERROR(IF(Z22+1&lt;=入力シート!$B$9,Z22+1,""),"")</f>
        <v/>
      </c>
      <c r="AB22" s="5" t="str">
        <f>IFERROR(IF(AA22+1&lt;=入力シート!$B$9,AA22+1,""),"")</f>
        <v/>
      </c>
      <c r="AC22" s="5" t="str">
        <f>IFERROR(IF(AB22+1&lt;=入力シート!$B$9,AB22+1,""),"")</f>
        <v/>
      </c>
      <c r="AD22" s="5" t="str">
        <f>IFERROR(IF(AC22+1&lt;=入力シート!$B$9,AC22+1,""),"")</f>
        <v/>
      </c>
      <c r="AE22" s="5" t="str">
        <f>IFERROR(IF(AD22+1&lt;=入力シート!$B$9,AD22+1,""),"")</f>
        <v/>
      </c>
      <c r="AF22" s="5" t="str">
        <f>IFERROR(IF(AE22+1&lt;=入力シート!$B$9,AE22+1,""),"")</f>
        <v/>
      </c>
      <c r="AG22" s="5" t="str">
        <f>IFERROR(IF(AF22+1&lt;=入力シート!$B$9,AF22+1,""),"")</f>
        <v/>
      </c>
      <c r="AH22" s="5" t="str">
        <f>IFERROR(IF(AG22+1&lt;=入力シート!$B$9,AG22+1,""),"")</f>
        <v/>
      </c>
      <c r="AI22" s="5" t="str">
        <f>IFERROR(IF(AH22+1&lt;=入力シート!$B$9,AH22+1,""),"")</f>
        <v/>
      </c>
      <c r="AJ22" s="5" t="str">
        <f>IFERROR(IF(AI22+1&lt;=入力シート!$B$9,AI22+1,""),"")</f>
        <v/>
      </c>
      <c r="AK22" s="5" t="str">
        <f>IFERROR(IF(AJ22+1&lt;=入力シート!$B$9,AJ22+1,""),"")</f>
        <v/>
      </c>
      <c r="AL22" s="5" t="str">
        <f>IFERROR(IF(AK22+1&lt;=入力シート!$B$9,AK22+1,""),"")</f>
        <v/>
      </c>
      <c r="AM22" s="5" t="str">
        <f>IFERROR(IF(AL22+1&lt;=入力シート!$B$9,AL22+1,""),"")</f>
        <v/>
      </c>
      <c r="AN22" s="5" t="str">
        <f>IFERROR(IF(AM22+1&lt;=入力シート!$B$9,AM22+1,""),"")</f>
        <v/>
      </c>
      <c r="AO22" s="5" t="str">
        <f>IFERROR(IF(AN22+1&lt;=入力シート!$B$9,AN22+1,""),"")</f>
        <v/>
      </c>
      <c r="AP22" s="5" t="str">
        <f>IFERROR(IF(AO22+1&lt;=入力シート!$B$9,AO22+1,""),"")</f>
        <v/>
      </c>
      <c r="AQ22" s="5" t="str">
        <f>IFERROR(IF(AP22+1&lt;=入力シート!$B$9,AP22+1,""),"")</f>
        <v/>
      </c>
      <c r="AR22" s="5" t="str">
        <f>IFERROR(IF(AQ22+1&lt;=入力シート!$B$9,AQ22+1,""),"")</f>
        <v/>
      </c>
      <c r="AS22" s="5" t="str">
        <f>IFERROR(IF(AR22+1&lt;=入力シート!$B$9,AR22+1,""),"")</f>
        <v/>
      </c>
      <c r="AT22" s="5" t="str">
        <f>IFERROR(IF(AS22+1&lt;=入力シート!$B$9,AS22+1,""),"")</f>
        <v/>
      </c>
      <c r="AU22" s="5" t="str">
        <f>IFERROR(IF(AT22+1&lt;=入力シート!$B$9,AT22+1,""),"")</f>
        <v/>
      </c>
      <c r="AV22" s="5" t="str">
        <f>IFERROR(IF(AU22+1&lt;=入力シート!$B$9,AU22+1,""),"")</f>
        <v/>
      </c>
      <c r="AW22" s="5" t="str">
        <f>IFERROR(IF(AV22+1&lt;=入力シート!$B$9,AV22+1,""),"")</f>
        <v/>
      </c>
      <c r="AX22" s="5" t="str">
        <f>IFERROR(IF(AW22+1&lt;=入力シート!$B$9,AW22+1,""),"")</f>
        <v/>
      </c>
    </row>
    <row r="23" spans="1:50" x14ac:dyDescent="0.15">
      <c r="A23" s="5" t="s">
        <v>33</v>
      </c>
      <c r="B23" s="16">
        <f>IF(B22="","",IF(B22&lt;入力シート!$B$26,入力シート!$B$23*12*(1+入力シート!$B$12*0.01)^(年毎結果!B22-年毎結果!$B$2),IF(B22=入力シート!$B$26,(入力シート!$B$23*12+入力シート!$B$24*(11-入力シート!$B$25))*(1+入力シート!$B$12*入力シート!$B$17*0.01)^(年毎結果!B22-年毎結果!$B$2),(入力シート!$B$23*12+入力シート!$B$24*12)*(1+入力シート!$B$12*入力シート!$B$17*0.01)^(年毎結果!B22-年毎結果!$B$2))))</f>
        <v>0</v>
      </c>
      <c r="C23" s="16" t="str">
        <f>IF(C22="","",IF(C22&lt;入力シート!$B$26,入力シート!$B$23*12*(1+入力シート!$B$12*0.01)^(年毎結果!C22-年毎結果!$B$2),IF(C22=入力シート!$B$26,(入力シート!$B$23*12+入力シート!$B$24*(11-入力シート!$B$25))*(1+入力シート!$B$12*入力シート!$B$17*0.01)^(年毎結果!C22-年毎結果!$B$2),(入力シート!$B$23*12+入力シート!$B$24*12)*(1+入力シート!$B$12*入力シート!$B$17*0.01)^(年毎結果!C22-年毎結果!$B$2))))</f>
        <v/>
      </c>
      <c r="D23" s="16" t="str">
        <f>IF(D22="","",IF(D22&lt;入力シート!$B$26,入力シート!$B$23*12*(1+入力シート!$B$12*0.01)^(年毎結果!D22-年毎結果!$B$2),IF(D22=入力シート!$B$26,(入力シート!$B$23*12+入力シート!$B$24*(11-入力シート!$B$25))*(1+入力シート!$B$12*入力シート!$B$17*0.01)^(年毎結果!D22-年毎結果!$B$2),(入力シート!$B$23*12+入力シート!$B$24*12)*(1+入力シート!$B$12*入力シート!$B$17*0.01)^(年毎結果!D22-年毎結果!$B$2))))</f>
        <v/>
      </c>
      <c r="E23" s="16" t="str">
        <f>IF(E22="","",IF(E22&lt;入力シート!$B$26,入力シート!$B$23*12*(1+入力シート!$B$12*0.01)^(年毎結果!E22-年毎結果!$B$2),IF(E22=入力シート!$B$26,(入力シート!$B$23*12+入力シート!$B$24*(11-入力シート!$B$25))*(1+入力シート!$B$12*入力シート!$B$17*0.01)^(年毎結果!E22-年毎結果!$B$2),(入力シート!$B$23*12+入力シート!$B$24*12)*(1+入力シート!$B$12*入力シート!$B$17*0.01)^(年毎結果!E22-年毎結果!$B$2))))</f>
        <v/>
      </c>
      <c r="F23" s="16" t="str">
        <f>IF(F22="","",IF(F22&lt;入力シート!$B$26,入力シート!$B$23*12*(1+入力シート!$B$12*0.01)^(年毎結果!F22-年毎結果!$B$2),IF(F22=入力シート!$B$26,(入力シート!$B$23*12+入力シート!$B$24*(11-入力シート!$B$25))*(1+入力シート!$B$12*入力シート!$B$17*0.01)^(年毎結果!F22-年毎結果!$B$2),(入力シート!$B$23*12+入力シート!$B$24*12)*(1+入力シート!$B$12*入力シート!$B$17*0.01)^(年毎結果!F22-年毎結果!$B$2))))</f>
        <v/>
      </c>
      <c r="G23" s="16" t="str">
        <f>IF(G22="","",IF(G22&lt;入力シート!$B$26,入力シート!$B$23*12*(1+入力シート!$B$12*0.01)^(年毎結果!G22-年毎結果!$B$2),IF(G22=入力シート!$B$26,(入力シート!$B$23*12+入力シート!$B$24*(11-入力シート!$B$25))*(1+入力シート!$B$12*入力シート!$B$17*0.01)^(年毎結果!G22-年毎結果!$B$2),(入力シート!$B$23*12+入力シート!$B$24*12)*(1+入力シート!$B$12*入力シート!$B$17*0.01)^(年毎結果!G22-年毎結果!$B$2))))</f>
        <v/>
      </c>
      <c r="H23" s="16" t="str">
        <f>IF(H22="","",IF(H22&lt;入力シート!$B$26,入力シート!$B$23*12*(1+入力シート!$B$12*0.01)^(年毎結果!H22-年毎結果!$B$2),IF(H22=入力シート!$B$26,(入力シート!$B$23*12+入力シート!$B$24*(11-入力シート!$B$25))*(1+入力シート!$B$12*入力シート!$B$17*0.01)^(年毎結果!H22-年毎結果!$B$2),(入力シート!$B$23*12+入力シート!$B$24*12)*(1+入力シート!$B$12*入力シート!$B$17*0.01)^(年毎結果!H22-年毎結果!$B$2))))</f>
        <v/>
      </c>
      <c r="I23" s="16" t="str">
        <f>IF(I22="","",IF(I22&lt;入力シート!$B$26,入力シート!$B$23*12*(1+入力シート!$B$12*0.01)^(年毎結果!I22-年毎結果!$B$2),IF(I22=入力シート!$B$26,(入力シート!$B$23*12+入力シート!$B$24*(11-入力シート!$B$25))*(1+入力シート!$B$12*入力シート!$B$17*0.01)^(年毎結果!I22-年毎結果!$B$2),(入力シート!$B$23*12+入力シート!$B$24*12)*(1+入力シート!$B$12*入力シート!$B$17*0.01)^(年毎結果!I22-年毎結果!$B$2))))</f>
        <v/>
      </c>
      <c r="J23" s="16" t="str">
        <f>IF(J22="","",IF(J22&lt;入力シート!$B$26,入力シート!$B$23*12*(1+入力シート!$B$12*0.01)^(年毎結果!J22-年毎結果!$B$2),IF(J22=入力シート!$B$26,(入力シート!$B$23*12+入力シート!$B$24*(11-入力シート!$B$25))*(1+入力シート!$B$12*入力シート!$B$17*0.01)^(年毎結果!J22-年毎結果!$B$2),(入力シート!$B$23*12+入力シート!$B$24*12)*(1+入力シート!$B$12*入力シート!$B$17*0.01)^(年毎結果!J22-年毎結果!$B$2))))</f>
        <v/>
      </c>
      <c r="K23" s="16" t="str">
        <f>IF(K22="","",IF(K22&lt;入力シート!$B$26,入力シート!$B$23*12*(1+入力シート!$B$12*0.01)^(年毎結果!K22-年毎結果!$B$2),IF(K22=入力シート!$B$26,(入力シート!$B$23*12+入力シート!$B$24*(11-入力シート!$B$25))*(1+入力シート!$B$12*入力シート!$B$17*0.01)^(年毎結果!K22-年毎結果!$B$2),(入力シート!$B$23*12+入力シート!$B$24*12)*(1+入力シート!$B$12*入力シート!$B$17*0.01)^(年毎結果!K22-年毎結果!$B$2))))</f>
        <v/>
      </c>
      <c r="L23" s="16" t="str">
        <f>IF(L22="","",IF(L22&lt;入力シート!$B$26,入力シート!$B$23*12*(1+入力シート!$B$12*0.01)^(年毎結果!L22-年毎結果!$B$2),IF(L22=入力シート!$B$26,(入力シート!$B$23*12+入力シート!$B$24*(11-入力シート!$B$25))*(1+入力シート!$B$12*入力シート!$B$17*0.01)^(年毎結果!L22-年毎結果!$B$2),(入力シート!$B$23*12+入力シート!$B$24*12)*(1+入力シート!$B$12*入力シート!$B$17*0.01)^(年毎結果!L22-年毎結果!$B$2))))</f>
        <v/>
      </c>
      <c r="M23" s="16" t="str">
        <f>IF(M22="","",IF(M22&lt;入力シート!$B$26,入力シート!$B$23*12*(1+入力シート!$B$12*0.01)^(年毎結果!M22-年毎結果!$B$2),IF(M22=入力シート!$B$26,(入力シート!$B$23*12+入力シート!$B$24*(11-入力シート!$B$25))*(1+入力シート!$B$12*入力シート!$B$17*0.01)^(年毎結果!M22-年毎結果!$B$2),(入力シート!$B$23*12+入力シート!$B$24*12)*(1+入力シート!$B$12*入力シート!$B$17*0.01)^(年毎結果!M22-年毎結果!$B$2))))</f>
        <v/>
      </c>
      <c r="N23" s="16" t="str">
        <f>IF(N22="","",IF(N22&lt;入力シート!$B$26,入力シート!$B$23*12*(1+入力シート!$B$12*0.01)^(年毎結果!N22-年毎結果!$B$2),IF(N22=入力シート!$B$26,(入力シート!$B$23*12+入力シート!$B$24*(11-入力シート!$B$25))*(1+入力シート!$B$12*入力シート!$B$17*0.01)^(年毎結果!N22-年毎結果!$B$2),(入力シート!$B$23*12+入力シート!$B$24*12)*(1+入力シート!$B$12*入力シート!$B$17*0.01)^(年毎結果!N22-年毎結果!$B$2))))</f>
        <v/>
      </c>
      <c r="O23" s="16" t="str">
        <f>IF(O22="","",IF(O22&lt;入力シート!$B$26,入力シート!$B$23*12*(1+入力シート!$B$12*0.01)^(年毎結果!O22-年毎結果!$B$2),IF(O22=入力シート!$B$26,(入力シート!$B$23*12+入力シート!$B$24*(11-入力シート!$B$25))*(1+入力シート!$B$12*入力シート!$B$17*0.01)^(年毎結果!O22-年毎結果!$B$2),(入力シート!$B$23*12+入力シート!$B$24*12)*(1+入力シート!$B$12*入力シート!$B$17*0.01)^(年毎結果!O22-年毎結果!$B$2))))</f>
        <v/>
      </c>
      <c r="P23" s="16" t="str">
        <f>IF(P22="","",IF(P22&lt;入力シート!$B$26,入力シート!$B$23*12*(1+入力シート!$B$12*0.01)^(年毎結果!P22-年毎結果!$B$2),IF(P22=入力シート!$B$26,(入力シート!$B$23*12+入力シート!$B$24*(11-入力シート!$B$25))*(1+入力シート!$B$12*入力シート!$B$17*0.01)^(年毎結果!P22-年毎結果!$B$2),(入力シート!$B$23*12+入力シート!$B$24*12)*(1+入力シート!$B$12*入力シート!$B$17*0.01)^(年毎結果!P22-年毎結果!$B$2))))</f>
        <v/>
      </c>
      <c r="Q23" s="16" t="str">
        <f>IF(Q22="","",IF(Q22&lt;入力シート!$B$26,入力シート!$B$23*12*(1+入力シート!$B$12*0.01)^(年毎結果!Q22-年毎結果!$B$2),IF(Q22=入力シート!$B$26,(入力シート!$B$23*12+入力シート!$B$24*(11-入力シート!$B$25))*(1+入力シート!$B$12*入力シート!$B$17*0.01)^(年毎結果!Q22-年毎結果!$B$2),(入力シート!$B$23*12+入力シート!$B$24*12)*(1+入力シート!$B$12*入力シート!$B$17*0.01)^(年毎結果!Q22-年毎結果!$B$2))))</f>
        <v/>
      </c>
      <c r="R23" s="16" t="str">
        <f>IF(R22="","",IF(R22&lt;入力シート!$B$26,入力シート!$B$23*12*(1+入力シート!$B$12*0.01)^(年毎結果!R22-年毎結果!$B$2),IF(R22=入力シート!$B$26,(入力シート!$B$23*12+入力シート!$B$24*(11-入力シート!$B$25))*(1+入力シート!$B$12*入力シート!$B$17*0.01)^(年毎結果!R22-年毎結果!$B$2),(入力シート!$B$23*12+入力シート!$B$24*12)*(1+入力シート!$B$12*入力シート!$B$17*0.01)^(年毎結果!R22-年毎結果!$B$2))))</f>
        <v/>
      </c>
      <c r="S23" s="16" t="str">
        <f>IF(S22="","",IF(S22&lt;入力シート!$B$26,入力シート!$B$23*12*(1+入力シート!$B$12*0.01)^(年毎結果!S22-年毎結果!$B$2),IF(S22=入力シート!$B$26,(入力シート!$B$23*12+入力シート!$B$24*(11-入力シート!$B$25))*(1+入力シート!$B$12*入力シート!$B$17*0.01)^(年毎結果!S22-年毎結果!$B$2),(入力シート!$B$23*12+入力シート!$B$24*12)*(1+入力シート!$B$12*入力シート!$B$17*0.01)^(年毎結果!S22-年毎結果!$B$2))))</f>
        <v/>
      </c>
      <c r="T23" s="16" t="str">
        <f>IF(T22="","",IF(T22&lt;入力シート!$B$26,入力シート!$B$23*12*(1+入力シート!$B$12*0.01)^(年毎結果!T22-年毎結果!$B$2),IF(T22=入力シート!$B$26,(入力シート!$B$23*12+入力シート!$B$24*(11-入力シート!$B$25))*(1+入力シート!$B$12*入力シート!$B$17*0.01)^(年毎結果!T22-年毎結果!$B$2),(入力シート!$B$23*12+入力シート!$B$24*12)*(1+入力シート!$B$12*入力シート!$B$17*0.01)^(年毎結果!T22-年毎結果!$B$2))))</f>
        <v/>
      </c>
      <c r="U23" s="16" t="str">
        <f>IF(U22="","",IF(U22&lt;入力シート!$B$26,入力シート!$B$23*12*(1+入力シート!$B$12*0.01)^(年毎結果!U22-年毎結果!$B$2),IF(U22=入力シート!$B$26,(入力シート!$B$23*12+入力シート!$B$24*(11-入力シート!$B$25))*(1+入力シート!$B$12*入力シート!$B$17*0.01)^(年毎結果!U22-年毎結果!$B$2),(入力シート!$B$23*12+入力シート!$B$24*12)*(1+入力シート!$B$12*入力シート!$B$17*0.01)^(年毎結果!U22-年毎結果!$B$2))))</f>
        <v/>
      </c>
      <c r="V23" s="16" t="str">
        <f>IF(V22="","",IF(V22&lt;入力シート!$B$26,入力シート!$B$23*12*(1+入力シート!$B$12*0.01)^(年毎結果!V22-年毎結果!$B$2),IF(V22=入力シート!$B$26,(入力シート!$B$23*12+入力シート!$B$24*(11-入力シート!$B$25))*(1+入力シート!$B$12*入力シート!$B$17*0.01)^(年毎結果!V22-年毎結果!$B$2),(入力シート!$B$23*12+入力シート!$B$24*12)*(1+入力シート!$B$12*入力シート!$B$17*0.01)^(年毎結果!V22-年毎結果!$B$2))))</f>
        <v/>
      </c>
      <c r="W23" s="16" t="str">
        <f>IF(W22="","",IF(W22&lt;入力シート!$B$26,入力シート!$B$23*12*(1+入力シート!$B$12*0.01)^(年毎結果!W22-年毎結果!$B$2),IF(W22=入力シート!$B$26,(入力シート!$B$23*12+入力シート!$B$24*(11-入力シート!$B$25))*(1+入力シート!$B$12*入力シート!$B$17*0.01)^(年毎結果!W22-年毎結果!$B$2),(入力シート!$B$23*12+入力シート!$B$24*12)*(1+入力シート!$B$12*入力シート!$B$17*0.01)^(年毎結果!W22-年毎結果!$B$2))))</f>
        <v/>
      </c>
      <c r="X23" s="16" t="str">
        <f>IF(X22="","",IF(X22&lt;入力シート!$B$26,入力シート!$B$23*12*(1+入力シート!$B$12*0.01)^(年毎結果!X22-年毎結果!$B$2),IF(X22=入力シート!$B$26,(入力シート!$B$23*12+入力シート!$B$24*(11-入力シート!$B$25))*(1+入力シート!$B$12*入力シート!$B$17*0.01)^(年毎結果!X22-年毎結果!$B$2),(入力シート!$B$23*12+入力シート!$B$24*12)*(1+入力シート!$B$12*入力シート!$B$17*0.01)^(年毎結果!X22-年毎結果!$B$2))))</f>
        <v/>
      </c>
      <c r="Y23" s="16" t="str">
        <f>IF(Y22="","",IF(Y22&lt;入力シート!$B$26,入力シート!$B$23*12*(1+入力シート!$B$12*0.01)^(年毎結果!Y22-年毎結果!$B$2),IF(Y22=入力シート!$B$26,(入力シート!$B$23*12+入力シート!$B$24*(11-入力シート!$B$25))*(1+入力シート!$B$12*入力シート!$B$17*0.01)^(年毎結果!Y22-年毎結果!$B$2),(入力シート!$B$23*12+入力シート!$B$24*12)*(1+入力シート!$B$12*入力シート!$B$17*0.01)^(年毎結果!Y22-年毎結果!$B$2))))</f>
        <v/>
      </c>
      <c r="Z23" s="16" t="str">
        <f>IF(Z22="","",IF(Z22&lt;入力シート!$B$26,入力シート!$B$23*12*(1+入力シート!$B$12*0.01)^(年毎結果!Z22-年毎結果!$B$2),IF(Z22=入力シート!$B$26,(入力シート!$B$23*12+入力シート!$B$24*(11-入力シート!$B$25))*(1+入力シート!$B$12*入力シート!$B$17*0.01)^(年毎結果!Z22-年毎結果!$B$2),(入力シート!$B$23*12+入力シート!$B$24*12)*(1+入力シート!$B$12*入力シート!$B$17*0.01)^(年毎結果!Z22-年毎結果!$B$2))))</f>
        <v/>
      </c>
      <c r="AA23" s="16" t="str">
        <f>IF(AA22="","",IF(AA22&lt;入力シート!$B$26,入力シート!$B$23*12*(1+入力シート!$B$12*0.01)^(年毎結果!AA22-年毎結果!$B$2),IF(AA22=入力シート!$B$26,(入力シート!$B$23*12+入力シート!$B$24*(11-入力シート!$B$25))*(1+入力シート!$B$12*入力シート!$B$17*0.01)^(年毎結果!AA22-年毎結果!$B$2),(入力シート!$B$23*12+入力シート!$B$24*12)*(1+入力シート!$B$12*入力シート!$B$17*0.01)^(年毎結果!AA22-年毎結果!$B$2))))</f>
        <v/>
      </c>
      <c r="AB23" s="16" t="str">
        <f>IF(AB22="","",IF(AB22&lt;入力シート!$B$26,入力シート!$B$23*12*(1+入力シート!$B$12*0.01)^(年毎結果!AB22-年毎結果!$B$2),IF(AB22=入力シート!$B$26,(入力シート!$B$23*12+入力シート!$B$24*(11-入力シート!$B$25))*(1+入力シート!$B$12*入力シート!$B$17*0.01)^(年毎結果!AB22-年毎結果!$B$2),(入力シート!$B$23*12+入力シート!$B$24*12)*(1+入力シート!$B$12*入力シート!$B$17*0.01)^(年毎結果!AB22-年毎結果!$B$2))))</f>
        <v/>
      </c>
      <c r="AC23" s="16" t="str">
        <f>IF(AC22="","",IF(AC22&lt;入力シート!$B$26,入力シート!$B$23*12*(1+入力シート!$B$12*0.01)^(年毎結果!AC22-年毎結果!$B$2),IF(AC22=入力シート!$B$26,(入力シート!$B$23*12+入力シート!$B$24*(11-入力シート!$B$25))*(1+入力シート!$B$12*入力シート!$B$17*0.01)^(年毎結果!AC22-年毎結果!$B$2),(入力シート!$B$23*12+入力シート!$B$24*12)*(1+入力シート!$B$12*入力シート!$B$17*0.01)^(年毎結果!AC22-年毎結果!$B$2))))</f>
        <v/>
      </c>
      <c r="AD23" s="16" t="str">
        <f>IF(AD22="","",IF(AD22&lt;入力シート!$B$26,入力シート!$B$23*12*(1+入力シート!$B$12*0.01)^(年毎結果!AD22-年毎結果!$B$2),IF(AD22=入力シート!$B$26,(入力シート!$B$23*12+入力シート!$B$24*(11-入力シート!$B$25))*(1+入力シート!$B$12*入力シート!$B$17*0.01)^(年毎結果!AD22-年毎結果!$B$2),(入力シート!$B$23*12+入力シート!$B$24*12)*(1+入力シート!$B$12*入力シート!$B$17*0.01)^(年毎結果!AD22-年毎結果!$B$2))))</f>
        <v/>
      </c>
      <c r="AE23" s="16" t="str">
        <f>IF(AE22="","",IF(AE22&lt;入力シート!$B$26,入力シート!$B$23*12*(1+入力シート!$B$12*0.01)^(年毎結果!AE22-年毎結果!$B$2),IF(AE22=入力シート!$B$26,(入力シート!$B$23*12+入力シート!$B$24*(11-入力シート!$B$25))*(1+入力シート!$B$12*入力シート!$B$17*0.01)^(年毎結果!AE22-年毎結果!$B$2),(入力シート!$B$23*12+入力シート!$B$24*12)*(1+入力シート!$B$12*入力シート!$B$17*0.01)^(年毎結果!AE22-年毎結果!$B$2))))</f>
        <v/>
      </c>
      <c r="AF23" s="16" t="str">
        <f>IF(AF22="","",IF(AF22&lt;入力シート!$B$26,入力シート!$B$23*12*(1+入力シート!$B$12*0.01)^(年毎結果!AF22-年毎結果!$B$2),IF(AF22=入力シート!$B$26,(入力シート!$B$23*12+入力シート!$B$24*(11-入力シート!$B$25))*(1+入力シート!$B$12*入力シート!$B$17*0.01)^(年毎結果!AF22-年毎結果!$B$2),(入力シート!$B$23*12+入力シート!$B$24*12)*(1+入力シート!$B$12*入力シート!$B$17*0.01)^(年毎結果!AF22-年毎結果!$B$2))))</f>
        <v/>
      </c>
      <c r="AG23" s="16" t="str">
        <f>IF(AG22="","",IF(AG22&lt;入力シート!$B$26,入力シート!$B$23*12*(1+入力シート!$B$12*0.01)^(年毎結果!AG22-年毎結果!$B$2),IF(AG22=入力シート!$B$26,(入力シート!$B$23*12+入力シート!$B$24*(11-入力シート!$B$25))*(1+入力シート!$B$12*入力シート!$B$17*0.01)^(年毎結果!AG22-年毎結果!$B$2),(入力シート!$B$23*12+入力シート!$B$24*12)*(1+入力シート!$B$12*入力シート!$B$17*0.01)^(年毎結果!AG22-年毎結果!$B$2))))</f>
        <v/>
      </c>
      <c r="AH23" s="16" t="str">
        <f>IF(AH22="","",IF(AH22&lt;入力シート!$B$26,入力シート!$B$23*12*(1+入力シート!$B$12*0.01)^(年毎結果!AH22-年毎結果!$B$2),IF(AH22=入力シート!$B$26,(入力シート!$B$23*12+入力シート!$B$24*(11-入力シート!$B$25))*(1+入力シート!$B$12*入力シート!$B$17*0.01)^(年毎結果!AH22-年毎結果!$B$2),(入力シート!$B$23*12+入力シート!$B$24*12)*(1+入力シート!$B$12*入力シート!$B$17*0.01)^(年毎結果!AH22-年毎結果!$B$2))))</f>
        <v/>
      </c>
      <c r="AI23" s="16" t="str">
        <f>IF(AI22="","",IF(AI22&lt;入力シート!$B$26,入力シート!$B$23*12*(1+入力シート!$B$12*0.01)^(年毎結果!AI22-年毎結果!$B$2),IF(AI22=入力シート!$B$26,(入力シート!$B$23*12+入力シート!$B$24*(11-入力シート!$B$25))*(1+入力シート!$B$12*入力シート!$B$17*0.01)^(年毎結果!AI22-年毎結果!$B$2),(入力シート!$B$23*12+入力シート!$B$24*12)*(1+入力シート!$B$12*入力シート!$B$17*0.01)^(年毎結果!AI22-年毎結果!$B$2))))</f>
        <v/>
      </c>
      <c r="AJ23" s="16" t="str">
        <f>IF(AJ22="","",IF(AJ22&lt;入力シート!$B$26,入力シート!$B$23*12*(1+入力シート!$B$12*0.01)^(年毎結果!AJ22-年毎結果!$B$2),IF(AJ22=入力シート!$B$26,(入力シート!$B$23*12+入力シート!$B$24*(11-入力シート!$B$25))*(1+入力シート!$B$12*入力シート!$B$17*0.01)^(年毎結果!AJ22-年毎結果!$B$2),(入力シート!$B$23*12+入力シート!$B$24*12)*(1+入力シート!$B$12*入力シート!$B$17*0.01)^(年毎結果!AJ22-年毎結果!$B$2))))</f>
        <v/>
      </c>
      <c r="AK23" s="16" t="str">
        <f>IF(AK22="","",IF(AK22&lt;入力シート!$B$26,入力シート!$B$23*12*(1+入力シート!$B$12*0.01)^(年毎結果!AK22-年毎結果!$B$2),IF(AK22=入力シート!$B$26,(入力シート!$B$23*12+入力シート!$B$24*(11-入力シート!$B$25))*(1+入力シート!$B$12*入力シート!$B$17*0.01)^(年毎結果!AK22-年毎結果!$B$2),(入力シート!$B$23*12+入力シート!$B$24*12)*(1+入力シート!$B$12*入力シート!$B$17*0.01)^(年毎結果!AK22-年毎結果!$B$2))))</f>
        <v/>
      </c>
      <c r="AL23" s="16" t="str">
        <f>IF(AL22="","",IF(AL22&lt;入力シート!$B$26,入力シート!$B$23*12*(1+入力シート!$B$12*0.01)^(年毎結果!AL22-年毎結果!$B$2),IF(AL22=入力シート!$B$26,(入力シート!$B$23*12+入力シート!$B$24*(11-入力シート!$B$25))*(1+入力シート!$B$12*入力シート!$B$17*0.01)^(年毎結果!AL22-年毎結果!$B$2),(入力シート!$B$23*12+入力シート!$B$24*12)*(1+入力シート!$B$12*入力シート!$B$17*0.01)^(年毎結果!AL22-年毎結果!$B$2))))</f>
        <v/>
      </c>
      <c r="AM23" s="16" t="str">
        <f>IF(AM22="","",IF(AM22&lt;入力シート!$B$26,入力シート!$B$23*12*(1+入力シート!$B$12*0.01)^(年毎結果!AM22-年毎結果!$B$2),IF(AM22=入力シート!$B$26,(入力シート!$B$23*12+入力シート!$B$24*(11-入力シート!$B$25))*(1+入力シート!$B$12*入力シート!$B$17*0.01)^(年毎結果!AM22-年毎結果!$B$2),(入力シート!$B$23*12+入力シート!$B$24*12)*(1+入力シート!$B$12*入力シート!$B$17*0.01)^(年毎結果!AM22-年毎結果!$B$2))))</f>
        <v/>
      </c>
      <c r="AN23" s="16" t="str">
        <f>IF(AN22="","",IF(AN22&lt;入力シート!$B$26,入力シート!$B$23*12*(1+入力シート!$B$12*0.01)^(年毎結果!AN22-年毎結果!$B$2),IF(AN22=入力シート!$B$26,(入力シート!$B$23*12+入力シート!$B$24*(11-入力シート!$B$25))*(1+入力シート!$B$12*入力シート!$B$17*0.01)^(年毎結果!AN22-年毎結果!$B$2),(入力シート!$B$23*12+入力シート!$B$24*12)*(1+入力シート!$B$12*入力シート!$B$17*0.01)^(年毎結果!AN22-年毎結果!$B$2))))</f>
        <v/>
      </c>
      <c r="AO23" s="16" t="str">
        <f>IF(AO22="","",IF(AO22&lt;入力シート!$B$26,入力シート!$B$23*12*(1+入力シート!$B$12*0.01)^(年毎結果!AO22-年毎結果!$B$2),IF(AO22=入力シート!$B$26,(入力シート!$B$23*12+入力シート!$B$24*(11-入力シート!$B$25))*(1+入力シート!$B$12*入力シート!$B$17*0.01)^(年毎結果!AO22-年毎結果!$B$2),(入力シート!$B$23*12+入力シート!$B$24*12)*(1+入力シート!$B$12*入力シート!$B$17*0.01)^(年毎結果!AO22-年毎結果!$B$2))))</f>
        <v/>
      </c>
      <c r="AP23" s="16" t="str">
        <f>IF(AP22="","",IF(AP22&lt;入力シート!$B$26,入力シート!$B$23*12*(1+入力シート!$B$12*0.01)^(年毎結果!AP22-年毎結果!$B$2),IF(AP22=入力シート!$B$26,(入力シート!$B$23*12+入力シート!$B$24*(11-入力シート!$B$25))*(1+入力シート!$B$12*入力シート!$B$17*0.01)^(年毎結果!AP22-年毎結果!$B$2),(入力シート!$B$23*12+入力シート!$B$24*12)*(1+入力シート!$B$12*入力シート!$B$17*0.01)^(年毎結果!AP22-年毎結果!$B$2))))</f>
        <v/>
      </c>
      <c r="AQ23" s="16" t="str">
        <f>IF(AQ22="","",IF(AQ22&lt;入力シート!$B$26,入力シート!$B$23*12*(1+入力シート!$B$12*0.01)^(年毎結果!AQ22-年毎結果!$B$2),IF(AQ22=入力シート!$B$26,(入力シート!$B$23*12+入力シート!$B$24*(11-入力シート!$B$25))*(1+入力シート!$B$12*入力シート!$B$17*0.01)^(年毎結果!AQ22-年毎結果!$B$2),(入力シート!$B$23*12+入力シート!$B$24*12)*(1+入力シート!$B$12*入力シート!$B$17*0.01)^(年毎結果!AQ22-年毎結果!$B$2))))</f>
        <v/>
      </c>
      <c r="AR23" s="16" t="str">
        <f>IF(AR22="","",IF(AR22&lt;入力シート!$B$26,入力シート!$B$23*12*(1+入力シート!$B$12*0.01)^(年毎結果!AR22-年毎結果!$B$2),IF(AR22=入力シート!$B$26,(入力シート!$B$23*12+入力シート!$B$24*(11-入力シート!$B$25))*(1+入力シート!$B$12*入力シート!$B$17*0.01)^(年毎結果!AR22-年毎結果!$B$2),(入力シート!$B$23*12+入力シート!$B$24*12)*(1+入力シート!$B$12*入力シート!$B$17*0.01)^(年毎結果!AR22-年毎結果!$B$2))))</f>
        <v/>
      </c>
      <c r="AS23" s="16" t="str">
        <f>IF(AS22="","",IF(AS22&lt;入力シート!$B$26,入力シート!$B$23*12*(1+入力シート!$B$12*0.01)^(年毎結果!AS22-年毎結果!$B$2),IF(AS22=入力シート!$B$26,(入力シート!$B$23*12+入力シート!$B$24*(11-入力シート!$B$25))*(1+入力シート!$B$12*入力シート!$B$17*0.01)^(年毎結果!AS22-年毎結果!$B$2),(入力シート!$B$23*12+入力シート!$B$24*12)*(1+入力シート!$B$12*入力シート!$B$17*0.01)^(年毎結果!AS22-年毎結果!$B$2))))</f>
        <v/>
      </c>
      <c r="AT23" s="16" t="str">
        <f>IF(AT22="","",IF(AT22&lt;入力シート!$B$26,入力シート!$B$23*12*(1+入力シート!$B$12*0.01)^(年毎結果!AT22-年毎結果!$B$2),IF(AT22=入力シート!$B$26,(入力シート!$B$23*12+入力シート!$B$24*(11-入力シート!$B$25))*(1+入力シート!$B$12*入力シート!$B$17*0.01)^(年毎結果!AT22-年毎結果!$B$2),(入力シート!$B$23*12+入力シート!$B$24*12)*(1+入力シート!$B$12*入力シート!$B$17*0.01)^(年毎結果!AT22-年毎結果!$B$2))))</f>
        <v/>
      </c>
      <c r="AU23" s="16" t="str">
        <f>IF(AU22="","",IF(AU22&lt;入力シート!$B$26,入力シート!$B$23*12*(1+入力シート!$B$12*0.01)^(年毎結果!AU22-年毎結果!$B$2),IF(AU22=入力シート!$B$26,(入力シート!$B$23*12+入力シート!$B$24*(11-入力シート!$B$25))*(1+入力シート!$B$12*入力シート!$B$17*0.01)^(年毎結果!AU22-年毎結果!$B$2),(入力シート!$B$23*12+入力シート!$B$24*12)*(1+入力シート!$B$12*入力シート!$B$17*0.01)^(年毎結果!AU22-年毎結果!$B$2))))</f>
        <v/>
      </c>
      <c r="AV23" s="16" t="str">
        <f>IF(AV22="","",IF(AV22&lt;入力シート!$B$26,入力シート!$B$23*12*(1+入力シート!$B$12*0.01)^(年毎結果!AV22-年毎結果!$B$2),IF(AV22=入力シート!$B$26,(入力シート!$B$23*12+入力シート!$B$24*(11-入力シート!$B$25))*(1+入力シート!$B$12*入力シート!$B$17*0.01)^(年毎結果!AV22-年毎結果!$B$2),(入力シート!$B$23*12+入力シート!$B$24*12)*(1+入力シート!$B$12*入力シート!$B$17*0.01)^(年毎結果!AV22-年毎結果!$B$2))))</f>
        <v/>
      </c>
      <c r="AW23" s="16" t="str">
        <f>IF(AW22="","",IF(AW22&lt;入力シート!$B$26,入力シート!$B$23*12*(1+入力シート!$B$12*0.01)^(年毎結果!AW22-年毎結果!$B$2),IF(AW22=入力シート!$B$26,(入力シート!$B$23*12+入力シート!$B$24*(11-入力シート!$B$25))*(1+入力シート!$B$12*入力シート!$B$17*0.01)^(年毎結果!AW22-年毎結果!$B$2),(入力シート!$B$23*12+入力シート!$B$24*12)*(1+入力シート!$B$12*入力シート!$B$17*0.01)^(年毎結果!AW22-年毎結果!$B$2))))</f>
        <v/>
      </c>
      <c r="AX23" s="16" t="str">
        <f>IF(AX22="","",IF(AX22&lt;入力シート!$B$26,入力シート!$B$23*12*(1+入力シート!$B$12*0.01)^(年毎結果!AX22-年毎結果!$B$2),IF(AX22=入力シート!$B$26,(入力シート!$B$23*12+入力シート!$B$24*(11-入力シート!$B$25))*(1+入力シート!$B$12*入力シート!$B$17*0.01)^(年毎結果!AX22-年毎結果!$B$2),(入力シート!$B$23*12+入力シート!$B$24*12)*(1+入力シート!$B$12*入力シート!$B$17*0.01)^(年毎結果!AX22-年毎結果!$B$2))))</f>
        <v/>
      </c>
    </row>
    <row r="24" spans="1:50" x14ac:dyDescent="0.15">
      <c r="A24" s="5" t="s">
        <v>38</v>
      </c>
      <c r="B24" s="16">
        <f>入力シート!B40*12*(1+入力シート!B12*0.01)^(入力シート!B8-入力シート!B6+1)</f>
        <v>0</v>
      </c>
      <c r="C24" s="16" t="str">
        <f>IF(C22="","",B24*(1+入力シート!$B$12*0.01))</f>
        <v/>
      </c>
      <c r="D24" s="16" t="str">
        <f>IF(D22="","",C24*(1+入力シート!$B$12*0.01))</f>
        <v/>
      </c>
      <c r="E24" s="16" t="str">
        <f>IF(E22="","",D24*(1+入力シート!$B$12*0.01))</f>
        <v/>
      </c>
      <c r="F24" s="16" t="str">
        <f>IF(F22="","",E24*(1+入力シート!$B$12*0.01))</f>
        <v/>
      </c>
      <c r="G24" s="16" t="str">
        <f>IF(G22="","",F24*(1+入力シート!$B$12*0.01))</f>
        <v/>
      </c>
      <c r="H24" s="16" t="str">
        <f>IF(H22="","",G24*(1+入力シート!$B$12*0.01))</f>
        <v/>
      </c>
      <c r="I24" s="16" t="str">
        <f>IF(I22="","",H24*(1+入力シート!$B$12*0.01))</f>
        <v/>
      </c>
      <c r="J24" s="16" t="str">
        <f>IF(J22="","",I24*(1+入力シート!$B$12*0.01))</f>
        <v/>
      </c>
      <c r="K24" s="16" t="str">
        <f>IF(K22="","",J24*(1+入力シート!$B$12*0.01))</f>
        <v/>
      </c>
      <c r="L24" s="16" t="str">
        <f>IF(L22="","",K24*(1+入力シート!$B$12*0.01))</f>
        <v/>
      </c>
      <c r="M24" s="16" t="str">
        <f>IF(M22="","",L24*(1+入力シート!$B$12*0.01))</f>
        <v/>
      </c>
      <c r="N24" s="16" t="str">
        <f>IF(N22="","",M24*(1+入力シート!$B$12*0.01))</f>
        <v/>
      </c>
      <c r="O24" s="16" t="str">
        <f>IF(O22="","",N24*(1+入力シート!$B$12*0.01))</f>
        <v/>
      </c>
      <c r="P24" s="16" t="str">
        <f>IF(P22="","",O24*(1+入力シート!$B$12*0.01))</f>
        <v/>
      </c>
      <c r="Q24" s="16" t="str">
        <f>IF(Q22="","",P24*(1+入力シート!$B$12*0.01))</f>
        <v/>
      </c>
      <c r="R24" s="16" t="str">
        <f>IF(R22="","",Q24*(1+入力シート!$B$12*0.01))</f>
        <v/>
      </c>
      <c r="S24" s="16" t="str">
        <f>IF(S22="","",R24*(1+入力シート!$B$12*0.01))</f>
        <v/>
      </c>
      <c r="T24" s="16" t="str">
        <f>IF(T22="","",S24*(1+入力シート!$B$12*0.01))</f>
        <v/>
      </c>
      <c r="U24" s="16" t="str">
        <f>IF(U22="","",T24*(1+入力シート!$B$12*0.01))</f>
        <v/>
      </c>
      <c r="V24" s="16" t="str">
        <f>IF(V22="","",U24*(1+入力シート!$B$12*0.01))</f>
        <v/>
      </c>
      <c r="W24" s="16" t="str">
        <f>IF(W22="","",V24*(1+入力シート!$B$12*0.01))</f>
        <v/>
      </c>
      <c r="X24" s="16" t="str">
        <f>IF(X22="","",W24*(1+入力シート!$B$12*0.01))</f>
        <v/>
      </c>
      <c r="Y24" s="16" t="str">
        <f>IF(Y22="","",X24*(1+入力シート!$B$12*0.01))</f>
        <v/>
      </c>
      <c r="Z24" s="16" t="str">
        <f>IF(Z22="","",Y24*(1+入力シート!$B$12*0.01))</f>
        <v/>
      </c>
      <c r="AA24" s="16" t="str">
        <f>IF(AA22="","",Z24*(1+入力シート!$B$12*0.01))</f>
        <v/>
      </c>
      <c r="AB24" s="16" t="str">
        <f>IF(AB22="","",AA24*(1+入力シート!$B$12*0.01))</f>
        <v/>
      </c>
      <c r="AC24" s="16" t="str">
        <f>IF(AC22="","",AB24*(1+入力シート!$B$12*0.01))</f>
        <v/>
      </c>
      <c r="AD24" s="16" t="str">
        <f>IF(AD22="","",AC24*(1+入力シート!$B$12*0.01))</f>
        <v/>
      </c>
      <c r="AE24" s="16" t="str">
        <f>IF(AE22="","",AD24*(1+入力シート!$B$12*0.01))</f>
        <v/>
      </c>
      <c r="AF24" s="16" t="str">
        <f>IF(AF22="","",AE24*(1+入力シート!$B$12*0.01))</f>
        <v/>
      </c>
      <c r="AG24" s="16" t="str">
        <f>IF(AG22="","",AF24*(1+入力シート!$B$12*0.01))</f>
        <v/>
      </c>
      <c r="AH24" s="16" t="str">
        <f>IF(AH22="","",AG24*(1+入力シート!$B$12*0.01))</f>
        <v/>
      </c>
      <c r="AI24" s="16" t="str">
        <f>IF(AI22="","",AH24*(1+入力シート!$B$12*0.01))</f>
        <v/>
      </c>
      <c r="AJ24" s="16" t="str">
        <f>IF(AJ22="","",AI24*(1+入力シート!$B$12*0.01))</f>
        <v/>
      </c>
      <c r="AK24" s="16" t="str">
        <f>IF(AK22="","",AJ24*(1+入力シート!$B$12*0.01))</f>
        <v/>
      </c>
      <c r="AL24" s="16" t="str">
        <f>IF(AL22="","",AK24*(1+入力シート!$B$12*0.01))</f>
        <v/>
      </c>
      <c r="AM24" s="16" t="str">
        <f>IF(AM22="","",AL24*(1+入力シート!$B$12*0.01))</f>
        <v/>
      </c>
      <c r="AN24" s="16" t="str">
        <f>IF(AN22="","",AM24*(1+入力シート!$B$12*0.01))</f>
        <v/>
      </c>
      <c r="AO24" s="16" t="str">
        <f>IF(AO22="","",AN24*(1+入力シート!$B$12*0.01))</f>
        <v/>
      </c>
      <c r="AP24" s="16" t="str">
        <f>IF(AP22="","",AO24*(1+入力シート!$B$12*0.01))</f>
        <v/>
      </c>
      <c r="AQ24" s="16" t="str">
        <f>IF(AQ22="","",AP24*(1+入力シート!$B$12*0.01))</f>
        <v/>
      </c>
      <c r="AR24" s="16" t="str">
        <f>IF(AR22="","",AQ24*(1+入力シート!$B$12*0.01))</f>
        <v/>
      </c>
      <c r="AS24" s="16" t="str">
        <f>IF(AS22="","",AR24*(1+入力シート!$B$12*0.01))</f>
        <v/>
      </c>
      <c r="AT24" s="16" t="str">
        <f>IF(AT22="","",AS24*(1+入力シート!$B$12*0.01))</f>
        <v/>
      </c>
      <c r="AU24" s="16" t="str">
        <f>IF(AU22="","",AT24*(1+入力シート!$B$12*0.01))</f>
        <v/>
      </c>
      <c r="AV24" s="16" t="str">
        <f>IF(AV22="","",AU24*(1+入力シート!$B$12*0.01))</f>
        <v/>
      </c>
      <c r="AW24" s="16" t="str">
        <f>IF(AW22="","",AV24*(1+入力シート!$B$12*0.01))</f>
        <v/>
      </c>
      <c r="AX24" s="16" t="str">
        <f>IF(AX22="","",AW24*(1+入力シート!$B$12*0.01))</f>
        <v/>
      </c>
    </row>
    <row r="25" spans="1:50" x14ac:dyDescent="0.15">
      <c r="A25" s="5" t="s">
        <v>39</v>
      </c>
      <c r="B25" s="16">
        <f>SUMIF(入力シート!$D$28:$D$35,B22,入力シート!$B$28:$B$35)*(1+入力シート!$B$12*0.01)^(B22-$B$2)</f>
        <v>0</v>
      </c>
      <c r="C25" s="16" t="str">
        <f>IFERROR(IF(C22="","",SUMIF(入力シート!$D$28:$D$35,C22,入力シート!$B$28:$B$35))*(1+入力シート!$B$12*0.01)^(C22-$B$2),"")</f>
        <v/>
      </c>
      <c r="D25" s="16" t="str">
        <f>IFERROR(IF(D22="","",SUMIF(入力シート!$D$28:$D$35,D22,入力シート!$B$28:$B$35))*(1+入力シート!$B$12*0.01)^(D22-$B$2),"")</f>
        <v/>
      </c>
      <c r="E25" s="16" t="str">
        <f>IFERROR(IF(E22="","",SUMIF(入力シート!$D$28:$D$35,E22,入力シート!$B$28:$B$35))*(1+入力シート!$B$12*0.01)^(E22-$B$2),"")</f>
        <v/>
      </c>
      <c r="F25" s="16" t="str">
        <f>IFERROR(IF(F22="","",SUMIF(入力シート!$D$28:$D$35,F22,入力シート!$B$28:$B$35))*(1+入力シート!$B$12*0.01)^(F22-$B$2),"")</f>
        <v/>
      </c>
      <c r="G25" s="16" t="str">
        <f>IFERROR(IF(G22="","",SUMIF(入力シート!$D$28:$D$35,G22,入力シート!$B$28:$B$35))*(1+入力シート!$B$12*0.01)^(G22-$B$2),"")</f>
        <v/>
      </c>
      <c r="H25" s="16" t="str">
        <f>IFERROR(IF(H22="","",SUMIF(入力シート!$D$28:$D$35,H22,入力シート!$B$28:$B$35))*(1+入力シート!$B$12*0.01)^(H22-$B$2),"")</f>
        <v/>
      </c>
      <c r="I25" s="16" t="str">
        <f>IFERROR(IF(I22="","",SUMIF(入力シート!$D$28:$D$35,I22,入力シート!$B$28:$B$35))*(1+入力シート!$B$12*0.01)^(I22-$B$2),"")</f>
        <v/>
      </c>
      <c r="J25" s="16" t="str">
        <f>IFERROR(IF(J22="","",SUMIF(入力シート!$D$28:$D$35,J22,入力シート!$B$28:$B$35))*(1+入力シート!$B$12*0.01)^(J22-$B$2),"")</f>
        <v/>
      </c>
      <c r="K25" s="16" t="str">
        <f>IFERROR(IF(K22="","",SUMIF(入力シート!$D$28:$D$35,K22,入力シート!$B$28:$B$35))*(1+入力シート!$B$12*0.01)^(K22-$B$2),"")</f>
        <v/>
      </c>
      <c r="L25" s="16" t="str">
        <f>IFERROR(IF(L22="","",SUMIF(入力シート!$D$28:$D$35,L22,入力シート!$B$28:$B$35))*(1+入力シート!$B$12*0.01)^(L22-$B$2),"")</f>
        <v/>
      </c>
      <c r="M25" s="16" t="str">
        <f>IFERROR(IF(M22="","",SUMIF(入力シート!$D$28:$D$35,M22,入力シート!$B$28:$B$35))*(1+入力シート!$B$12*0.01)^(M22-$B$2),"")</f>
        <v/>
      </c>
      <c r="N25" s="16" t="str">
        <f>IFERROR(IF(N22="","",SUMIF(入力シート!$D$28:$D$35,N22,入力シート!$B$28:$B$35))*(1+入力シート!$B$12*0.01)^(N22-$B$2),"")</f>
        <v/>
      </c>
      <c r="O25" s="16" t="str">
        <f>IFERROR(IF(O22="","",SUMIF(入力シート!$D$28:$D$35,O22,入力シート!$B$28:$B$35))*(1+入力シート!$B$12*0.01)^(O22-$B$2),"")</f>
        <v/>
      </c>
      <c r="P25" s="16" t="str">
        <f>IFERROR(IF(P22="","",SUMIF(入力シート!$D$28:$D$35,P22,入力シート!$B$28:$B$35))*(1+入力シート!$B$12*0.01)^(P22-$B$2),"")</f>
        <v/>
      </c>
      <c r="Q25" s="16" t="str">
        <f>IFERROR(IF(Q22="","",SUMIF(入力シート!$D$28:$D$35,Q22,入力シート!$B$28:$B$35))*(1+入力シート!$B$12*0.01)^(Q22-$B$2),"")</f>
        <v/>
      </c>
      <c r="R25" s="16" t="str">
        <f>IFERROR(IF(R22="","",SUMIF(入力シート!$D$28:$D$35,R22,入力シート!$B$28:$B$35))*(1+入力シート!$B$12*0.01)^(R22-$B$2),"")</f>
        <v/>
      </c>
      <c r="S25" s="16" t="str">
        <f>IFERROR(IF(S22="","",SUMIF(入力シート!$D$28:$D$35,S22,入力シート!$B$28:$B$35))*(1+入力シート!$B$12*0.01)^(S22-$B$2),"")</f>
        <v/>
      </c>
      <c r="T25" s="16" t="str">
        <f>IFERROR(IF(T22="","",SUMIF(入力シート!$D$28:$D$35,T22,入力シート!$B$28:$B$35))*(1+入力シート!$B$12*0.01)^(T22-$B$2),"")</f>
        <v/>
      </c>
      <c r="U25" s="16" t="str">
        <f>IFERROR(IF(U22="","",SUMIF(入力シート!$D$28:$D$35,U22,入力シート!$B$28:$B$35))*(1+入力シート!$B$12*0.01)^(U22-$B$2),"")</f>
        <v/>
      </c>
      <c r="V25" s="16" t="str">
        <f>IFERROR(IF(V22="","",SUMIF(入力シート!$D$28:$D$35,V22,入力シート!$B$28:$B$35))*(1+入力シート!$B$12*0.01)^(V22-$B$2),"")</f>
        <v/>
      </c>
      <c r="W25" s="16" t="str">
        <f>IFERROR(IF(W22="","",SUMIF(入力シート!$D$28:$D$35,W22,入力シート!$B$28:$B$35))*(1+入力シート!$B$12*0.01)^(W22-$B$2),"")</f>
        <v/>
      </c>
      <c r="X25" s="16" t="str">
        <f>IFERROR(IF(X22="","",SUMIF(入力シート!$D$28:$D$35,X22,入力シート!$B$28:$B$35))*(1+入力シート!$B$12*0.01)^(X22-$B$2),"")</f>
        <v/>
      </c>
      <c r="Y25" s="16" t="str">
        <f>IFERROR(IF(Y22="","",SUMIF(入力シート!$D$28:$D$35,Y22,入力シート!$B$28:$B$35))*(1+入力シート!$B$12*0.01)^(Y22-$B$2),"")</f>
        <v/>
      </c>
      <c r="Z25" s="16" t="str">
        <f>IFERROR(IF(Z22="","",SUMIF(入力シート!$D$28:$D$35,Z22,入力シート!$B$28:$B$35))*(1+入力シート!$B$12*0.01)^(Z22-$B$2),"")</f>
        <v/>
      </c>
      <c r="AA25" s="16" t="str">
        <f>IFERROR(IF(AA22="","",SUMIF(入力シート!$D$28:$D$35,AA22,入力シート!$B$28:$B$35))*(1+入力シート!$B$12*0.01)^(AA22-$B$2),"")</f>
        <v/>
      </c>
      <c r="AB25" s="16" t="str">
        <f>IFERROR(IF(AB22="","",SUMIF(入力シート!$D$28:$D$35,AB22,入力シート!$B$28:$B$35))*(1+入力シート!$B$12*0.01)^(AB22-$B$2),"")</f>
        <v/>
      </c>
      <c r="AC25" s="16" t="str">
        <f>IFERROR(IF(AC22="","",SUMIF(入力シート!$D$28:$D$35,AC22,入力シート!$B$28:$B$35))*(1+入力シート!$B$12*0.01)^(AC22-$B$2),"")</f>
        <v/>
      </c>
      <c r="AD25" s="16" t="str">
        <f>IFERROR(IF(AD22="","",SUMIF(入力シート!$D$28:$D$35,AD22,入力シート!$B$28:$B$35))*(1+入力シート!$B$12*0.01)^(AD22-$B$2),"")</f>
        <v/>
      </c>
      <c r="AE25" s="16" t="str">
        <f>IFERROR(IF(AE22="","",SUMIF(入力シート!$D$28:$D$35,AE22,入力シート!$B$28:$B$35))*(1+入力シート!$B$12*0.01)^(AE22-$B$2),"")</f>
        <v/>
      </c>
      <c r="AF25" s="16" t="str">
        <f>IFERROR(IF(AF22="","",SUMIF(入力シート!$D$28:$D$35,AF22,入力シート!$B$28:$B$35))*(1+入力シート!$B$12*0.01)^(AF22-$B$2),"")</f>
        <v/>
      </c>
      <c r="AG25" s="16" t="str">
        <f>IFERROR(IF(AG22="","",SUMIF(入力シート!$D$28:$D$35,AG22,入力シート!$B$28:$B$35))*(1+入力シート!$B$12*0.01)^(AG22-$B$2),"")</f>
        <v/>
      </c>
      <c r="AH25" s="16" t="str">
        <f>IFERROR(IF(AH22="","",SUMIF(入力シート!$D$28:$D$35,AH22,入力シート!$B$28:$B$35))*(1+入力シート!$B$12*0.01)^(AH22-$B$2),"")</f>
        <v/>
      </c>
      <c r="AI25" s="16" t="str">
        <f>IFERROR(IF(AI22="","",SUMIF(入力シート!$D$28:$D$35,AI22,入力シート!$B$28:$B$35))*(1+入力シート!$B$12*0.01)^(AI22-$B$2),"")</f>
        <v/>
      </c>
      <c r="AJ25" s="16" t="str">
        <f>IFERROR(IF(AJ22="","",SUMIF(入力シート!$D$28:$D$35,AJ22,入力シート!$B$28:$B$35))*(1+入力シート!$B$12*0.01)^(AJ22-$B$2),"")</f>
        <v/>
      </c>
      <c r="AK25" s="16" t="str">
        <f>IFERROR(IF(AK22="","",SUMIF(入力シート!$D$28:$D$35,AK22,入力シート!$B$28:$B$35))*(1+入力シート!$B$12*0.01)^(AK22-$B$2),"")</f>
        <v/>
      </c>
      <c r="AL25" s="16" t="str">
        <f>IFERROR(IF(AL22="","",SUMIF(入力シート!$D$28:$D$35,AL22,入力シート!$B$28:$B$35))*(1+入力シート!$B$12*0.01)^(AL22-$B$2),"")</f>
        <v/>
      </c>
      <c r="AM25" s="16" t="str">
        <f>IFERROR(IF(AM22="","",SUMIF(入力シート!$D$28:$D$35,AM22,入力シート!$B$28:$B$35))*(1+入力シート!$B$12*0.01)^(AM22-$B$2),"")</f>
        <v/>
      </c>
      <c r="AN25" s="16" t="str">
        <f>IFERROR(IF(AN22="","",SUMIF(入力シート!$D$28:$D$35,AN22,入力シート!$B$28:$B$35))*(1+入力シート!$B$12*0.01)^(AN22-$B$2),"")</f>
        <v/>
      </c>
      <c r="AO25" s="16" t="str">
        <f>IFERROR(IF(AO22="","",SUMIF(入力シート!$D$28:$D$35,AO22,入力シート!$B$28:$B$35))*(1+入力シート!$B$12*0.01)^(AO22-$B$2),"")</f>
        <v/>
      </c>
      <c r="AP25" s="16" t="str">
        <f>IFERROR(IF(AP22="","",SUMIF(入力シート!$D$28:$D$35,AP22,入力シート!$B$28:$B$35))*(1+入力シート!$B$12*0.01)^(AP22-$B$2),"")</f>
        <v/>
      </c>
      <c r="AQ25" s="16" t="str">
        <f>IFERROR(IF(AQ22="","",SUMIF(入力シート!$D$28:$D$35,AQ22,入力シート!$B$28:$B$35))*(1+入力シート!$B$12*0.01)^(AQ22-$B$2),"")</f>
        <v/>
      </c>
      <c r="AR25" s="16" t="str">
        <f>IFERROR(IF(AR22="","",SUMIF(入力シート!$D$28:$D$35,AR22,入力シート!$B$28:$B$35))*(1+入力シート!$B$12*0.01)^(AR22-$B$2),"")</f>
        <v/>
      </c>
      <c r="AS25" s="16" t="str">
        <f>IFERROR(IF(AS22="","",SUMIF(入力シート!$D$28:$D$35,AS22,入力シート!$B$28:$B$35))*(1+入力シート!$B$12*0.01)^(AS22-$B$2),"")</f>
        <v/>
      </c>
      <c r="AT25" s="16" t="str">
        <f>IFERROR(IF(AT22="","",SUMIF(入力シート!$D$28:$D$35,AT22,入力シート!$B$28:$B$35))*(1+入力シート!$B$12*0.01)^(AT22-$B$2),"")</f>
        <v/>
      </c>
      <c r="AU25" s="16" t="str">
        <f>IFERROR(IF(AU22="","",SUMIF(入力シート!$D$28:$D$35,AU22,入力シート!$B$28:$B$35))*(1+入力シート!$B$12*0.01)^(AU22-$B$2),"")</f>
        <v/>
      </c>
      <c r="AV25" s="16" t="str">
        <f>IFERROR(IF(AV22="","",SUMIF(入力シート!$D$28:$D$35,AV22,入力シート!$B$28:$B$35))*(1+入力シート!$B$12*0.01)^(AV22-$B$2),"")</f>
        <v/>
      </c>
      <c r="AW25" s="16" t="str">
        <f>IFERROR(IF(AW22="","",SUMIF(入力シート!$D$28:$D$35,AW22,入力シート!$B$28:$B$35))*(1+入力シート!$B$12*0.01)^(AW22-$B$2),"")</f>
        <v/>
      </c>
      <c r="AX25" s="16" t="str">
        <f>IFERROR(IF(AX22="","",SUMIF(入力シート!$D$28:$D$35,AX22,入力シート!$B$28:$B$35))*(1+入力シート!$B$12*0.01)^(AX22-$B$2),"")</f>
        <v/>
      </c>
    </row>
    <row r="26" spans="1:50" x14ac:dyDescent="0.15">
      <c r="A26" s="5" t="s">
        <v>40</v>
      </c>
      <c r="B26" s="16">
        <f>SUMIF(入力シート!$D$42:$D$49,B22,入力シート!$B$42:$B$49)*(1+入力シート!$B$12*0.01)^(B22-$B$2)</f>
        <v>0</v>
      </c>
      <c r="C26" s="16" t="str">
        <f>IFERROR(IF(C22="","",SUMIF(入力シート!$D$42:$D$49,C22,入力シート!$B$42:$B$49))*(1+入力シート!$B$12*0.01)^(C22-$B$2),"")</f>
        <v/>
      </c>
      <c r="D26" s="16" t="str">
        <f>IFERROR(IF(D22="","",SUMIF(入力シート!$D$42:$D$49,D22,入力シート!$B$42:$B$49))*(1+入力シート!$B$12*0.01)^(D22-$B$2),"")</f>
        <v/>
      </c>
      <c r="E26" s="16" t="str">
        <f>IFERROR(IF(E22="","",SUMIF(入力シート!$D$42:$D$49,E22,入力シート!$B$42:$B$49))*(1+入力シート!$B$12*0.01)^(E22-$B$2),"")</f>
        <v/>
      </c>
      <c r="F26" s="16" t="str">
        <f>IFERROR(IF(F22="","",SUMIF(入力シート!$D$42:$D$49,F22,入力シート!$B$42:$B$49))*(1+入力シート!$B$12*0.01)^(F22-$B$2),"")</f>
        <v/>
      </c>
      <c r="G26" s="16" t="str">
        <f>IFERROR(IF(G22="","",SUMIF(入力シート!$D$42:$D$49,G22,入力シート!$B$42:$B$49))*(1+入力シート!$B$12*0.01)^(G22-$B$2),"")</f>
        <v/>
      </c>
      <c r="H26" s="16" t="str">
        <f>IFERROR(IF(H22="","",SUMIF(入力シート!$D$42:$D$49,H22,入力シート!$B$42:$B$49))*(1+入力シート!$B$12*0.01)^(H22-$B$2),"")</f>
        <v/>
      </c>
      <c r="I26" s="16" t="str">
        <f>IFERROR(IF(I22="","",SUMIF(入力シート!$D$42:$D$49,I22,入力シート!$B$42:$B$49))*(1+入力シート!$B$12*0.01)^(I22-$B$2),"")</f>
        <v/>
      </c>
      <c r="J26" s="16" t="str">
        <f>IFERROR(IF(J22="","",SUMIF(入力シート!$D$42:$D$49,J22,入力シート!$B$42:$B$49))*(1+入力シート!$B$12*0.01)^(J22-$B$2),"")</f>
        <v/>
      </c>
      <c r="K26" s="16" t="str">
        <f>IFERROR(IF(K22="","",SUMIF(入力シート!$D$42:$D$49,K22,入力シート!$B$42:$B$49))*(1+入力シート!$B$12*0.01)^(K22-$B$2),"")</f>
        <v/>
      </c>
      <c r="L26" s="16" t="str">
        <f>IFERROR(IF(L22="","",SUMIF(入力シート!$D$42:$D$49,L22,入力シート!$B$42:$B$49))*(1+入力シート!$B$12*0.01)^(L22-$B$2),"")</f>
        <v/>
      </c>
      <c r="M26" s="16" t="str">
        <f>IFERROR(IF(M22="","",SUMIF(入力シート!$D$42:$D$49,M22,入力シート!$B$42:$B$49))*(1+入力シート!$B$12*0.01)^(M22-$B$2),"")</f>
        <v/>
      </c>
      <c r="N26" s="16" t="str">
        <f>IFERROR(IF(N22="","",SUMIF(入力シート!$D$42:$D$49,N22,入力シート!$B$42:$B$49))*(1+入力シート!$B$12*0.01)^(N22-$B$2),"")</f>
        <v/>
      </c>
      <c r="O26" s="16" t="str">
        <f>IFERROR(IF(O22="","",SUMIF(入力シート!$D$42:$D$49,O22,入力シート!$B$42:$B$49))*(1+入力シート!$B$12*0.01)^(O22-$B$2),"")</f>
        <v/>
      </c>
      <c r="P26" s="16" t="str">
        <f>IFERROR(IF(P22="","",SUMIF(入力シート!$D$42:$D$49,P22,入力シート!$B$42:$B$49))*(1+入力シート!$B$12*0.01)^(P22-$B$2),"")</f>
        <v/>
      </c>
      <c r="Q26" s="16" t="str">
        <f>IFERROR(IF(Q22="","",SUMIF(入力シート!$D$42:$D$49,Q22,入力シート!$B$42:$B$49))*(1+入力シート!$B$12*0.01)^(Q22-$B$2),"")</f>
        <v/>
      </c>
      <c r="R26" s="16" t="str">
        <f>IFERROR(IF(R22="","",SUMIF(入力シート!$D$42:$D$49,R22,入力シート!$B$42:$B$49))*(1+入力シート!$B$12*0.01)^(R22-$B$2),"")</f>
        <v/>
      </c>
      <c r="S26" s="16" t="str">
        <f>IFERROR(IF(S22="","",SUMIF(入力シート!$D$42:$D$49,S22,入力シート!$B$42:$B$49))*(1+入力シート!$B$12*0.01)^(S22-$B$2),"")</f>
        <v/>
      </c>
      <c r="T26" s="16" t="str">
        <f>IFERROR(IF(T22="","",SUMIF(入力シート!$D$42:$D$49,T22,入力シート!$B$42:$B$49))*(1+入力シート!$B$12*0.01)^(T22-$B$2),"")</f>
        <v/>
      </c>
      <c r="U26" s="16" t="str">
        <f>IFERROR(IF(U22="","",SUMIF(入力シート!$D$42:$D$49,U22,入力シート!$B$42:$B$49))*(1+入力シート!$B$12*0.01)^(U22-$B$2),"")</f>
        <v/>
      </c>
      <c r="V26" s="16" t="str">
        <f>IFERROR(IF(V22="","",SUMIF(入力シート!$D$42:$D$49,V22,入力シート!$B$42:$B$49))*(1+入力シート!$B$12*0.01)^(V22-$B$2),"")</f>
        <v/>
      </c>
      <c r="W26" s="16" t="str">
        <f>IFERROR(IF(W22="","",SUMIF(入力シート!$D$42:$D$49,W22,入力シート!$B$42:$B$49))*(1+入力シート!$B$12*0.01)^(W22-$B$2),"")</f>
        <v/>
      </c>
      <c r="X26" s="16" t="str">
        <f>IFERROR(IF(X22="","",SUMIF(入力シート!$D$42:$D$49,X22,入力シート!$B$42:$B$49))*(1+入力シート!$B$12*0.01)^(X22-$B$2),"")</f>
        <v/>
      </c>
      <c r="Y26" s="16" t="str">
        <f>IFERROR(IF(Y22="","",SUMIF(入力シート!$D$42:$D$49,Y22,入力シート!$B$42:$B$49))*(1+入力シート!$B$12*0.01)^(Y22-$B$2),"")</f>
        <v/>
      </c>
      <c r="Z26" s="16" t="str">
        <f>IFERROR(IF(Z22="","",SUMIF(入力シート!$D$42:$D$49,Z22,入力シート!$B$42:$B$49))*(1+入力シート!$B$12*0.01)^(Z22-$B$2),"")</f>
        <v/>
      </c>
      <c r="AA26" s="16" t="str">
        <f>IFERROR(IF(AA22="","",SUMIF(入力シート!$D$42:$D$49,AA22,入力シート!$B$42:$B$49))*(1+入力シート!$B$12*0.01)^(AA22-$B$2),"")</f>
        <v/>
      </c>
      <c r="AB26" s="16" t="str">
        <f>IFERROR(IF(AB22="","",SUMIF(入力シート!$D$42:$D$49,AB22,入力シート!$B$42:$B$49))*(1+入力シート!$B$12*0.01)^(AB22-$B$2),"")</f>
        <v/>
      </c>
      <c r="AC26" s="16" t="str">
        <f>IFERROR(IF(AC22="","",SUMIF(入力シート!$D$42:$D$49,AC22,入力シート!$B$42:$B$49))*(1+入力シート!$B$12*0.01)^(AC22-$B$2),"")</f>
        <v/>
      </c>
      <c r="AD26" s="16" t="str">
        <f>IFERROR(IF(AD22="","",SUMIF(入力シート!$D$42:$D$49,AD22,入力シート!$B$42:$B$49))*(1+入力シート!$B$12*0.01)^(AD22-$B$2),"")</f>
        <v/>
      </c>
      <c r="AE26" s="16" t="str">
        <f>IFERROR(IF(AE22="","",SUMIF(入力シート!$D$42:$D$49,AE22,入力シート!$B$42:$B$49))*(1+入力シート!$B$12*0.01)^(AE22-$B$2),"")</f>
        <v/>
      </c>
      <c r="AF26" s="16" t="str">
        <f>IFERROR(IF(AF22="","",SUMIF(入力シート!$D$42:$D$49,AF22,入力シート!$B$42:$B$49))*(1+入力シート!$B$12*0.01)^(AF22-$B$2),"")</f>
        <v/>
      </c>
      <c r="AG26" s="16" t="str">
        <f>IFERROR(IF(AG22="","",SUMIF(入力シート!$D$42:$D$49,AG22,入力シート!$B$42:$B$49))*(1+入力シート!$B$12*0.01)^(AG22-$B$2),"")</f>
        <v/>
      </c>
      <c r="AH26" s="16" t="str">
        <f>IFERROR(IF(AH22="","",SUMIF(入力シート!$D$42:$D$49,AH22,入力シート!$B$42:$B$49))*(1+入力シート!$B$12*0.01)^(AH22-$B$2),"")</f>
        <v/>
      </c>
      <c r="AI26" s="16" t="str">
        <f>IFERROR(IF(AI22="","",SUMIF(入力シート!$D$42:$D$49,AI22,入力シート!$B$42:$B$49))*(1+入力シート!$B$12*0.01)^(AI22-$B$2),"")</f>
        <v/>
      </c>
      <c r="AJ26" s="16" t="str">
        <f>IFERROR(IF(AJ22="","",SUMIF(入力シート!$D$42:$D$49,AJ22,入力シート!$B$42:$B$49))*(1+入力シート!$B$12*0.01)^(AJ22-$B$2),"")</f>
        <v/>
      </c>
      <c r="AK26" s="16" t="str">
        <f>IFERROR(IF(AK22="","",SUMIF(入力シート!$D$42:$D$49,AK22,入力シート!$B$42:$B$49))*(1+入力シート!$B$12*0.01)^(AK22-$B$2),"")</f>
        <v/>
      </c>
      <c r="AL26" s="16" t="str">
        <f>IFERROR(IF(AL22="","",SUMIF(入力シート!$D$42:$D$49,AL22,入力シート!$B$42:$B$49))*(1+入力シート!$B$12*0.01)^(AL22-$B$2),"")</f>
        <v/>
      </c>
      <c r="AM26" s="16" t="str">
        <f>IFERROR(IF(AM22="","",SUMIF(入力シート!$D$42:$D$49,AM22,入力シート!$B$42:$B$49))*(1+入力シート!$B$12*0.01)^(AM22-$B$2),"")</f>
        <v/>
      </c>
      <c r="AN26" s="16" t="str">
        <f>IFERROR(IF(AN22="","",SUMIF(入力シート!$D$42:$D$49,AN22,入力シート!$B$42:$B$49))*(1+入力シート!$B$12*0.01)^(AN22-$B$2),"")</f>
        <v/>
      </c>
      <c r="AO26" s="16" t="str">
        <f>IFERROR(IF(AO22="","",SUMIF(入力シート!$D$42:$D$49,AO22,入力シート!$B$42:$B$49))*(1+入力シート!$B$12*0.01)^(AO22-$B$2),"")</f>
        <v/>
      </c>
      <c r="AP26" s="16" t="str">
        <f>IFERROR(IF(AP22="","",SUMIF(入力シート!$D$42:$D$49,AP22,入力シート!$B$42:$B$49))*(1+入力シート!$B$12*0.01)^(AP22-$B$2),"")</f>
        <v/>
      </c>
      <c r="AQ26" s="16" t="str">
        <f>IFERROR(IF(AQ22="","",SUMIF(入力シート!$D$42:$D$49,AQ22,入力シート!$B$42:$B$49))*(1+入力シート!$B$12*0.01)^(AQ22-$B$2),"")</f>
        <v/>
      </c>
      <c r="AR26" s="16" t="str">
        <f>IFERROR(IF(AR22="","",SUMIF(入力シート!$D$42:$D$49,AR22,入力シート!$B$42:$B$49))*(1+入力シート!$B$12*0.01)^(AR22-$B$2),"")</f>
        <v/>
      </c>
      <c r="AS26" s="16" t="str">
        <f>IFERROR(IF(AS22="","",SUMIF(入力シート!$D$42:$D$49,AS22,入力シート!$B$42:$B$49))*(1+入力シート!$B$12*0.01)^(AS22-$B$2),"")</f>
        <v/>
      </c>
      <c r="AT26" s="16" t="str">
        <f>IFERROR(IF(AT22="","",SUMIF(入力シート!$D$42:$D$49,AT22,入力シート!$B$42:$B$49))*(1+入力シート!$B$12*0.01)^(AT22-$B$2),"")</f>
        <v/>
      </c>
      <c r="AU26" s="16" t="str">
        <f>IFERROR(IF(AU22="","",SUMIF(入力シート!$D$42:$D$49,AU22,入力シート!$B$42:$B$49))*(1+入力シート!$B$12*0.01)^(AU22-$B$2),"")</f>
        <v/>
      </c>
      <c r="AV26" s="16" t="str">
        <f>IFERROR(IF(AV22="","",SUMIF(入力シート!$D$42:$D$49,AV22,入力シート!$B$42:$B$49))*(1+入力シート!$B$12*0.01)^(AV22-$B$2),"")</f>
        <v/>
      </c>
      <c r="AW26" s="16" t="str">
        <f>IFERROR(IF(AW22="","",SUMIF(入力シート!$D$42:$D$49,AW22,入力シート!$B$42:$B$49))*(1+入力シート!$B$12*0.01)^(AW22-$B$2),"")</f>
        <v/>
      </c>
      <c r="AX26" s="16" t="str">
        <f>IFERROR(IF(AX22="","",SUMIF(入力シート!$D$42:$D$49,AX22,入力シート!$B$42:$B$49))*(1+入力シート!$B$12*0.01)^(AX22-$B$2),"")</f>
        <v/>
      </c>
    </row>
    <row r="27" spans="1:50" x14ac:dyDescent="0.15">
      <c r="A27" s="5" t="s">
        <v>41</v>
      </c>
      <c r="B27" s="16">
        <f>LOOKUP(10^10,B19:AG19)*(入力シート!B12*0.01+入力シート!B16*0.01)</f>
        <v>0</v>
      </c>
      <c r="C27" s="16" t="str">
        <f>IF(C22="","",B29*(入力シート!$B$12*0.01+入力シート!$B$16*0.01))</f>
        <v/>
      </c>
      <c r="D27" s="16" t="str">
        <f>IF(D22="","",C29*(入力シート!$B$12*0.01+入力シート!$B$16*0.01))</f>
        <v/>
      </c>
      <c r="E27" s="16" t="str">
        <f>IF(E22="","",D29*(入力シート!$B$12*0.01+入力シート!$B$16*0.01))</f>
        <v/>
      </c>
      <c r="F27" s="16" t="str">
        <f>IF(F22="","",E29*(入力シート!$B$12*0.01+入力シート!$B$16*0.01))</f>
        <v/>
      </c>
      <c r="G27" s="16" t="str">
        <f>IF(G22="","",F29*(入力シート!$B$12*0.01+入力シート!$B$16*0.01))</f>
        <v/>
      </c>
      <c r="H27" s="16" t="str">
        <f>IF(H22="","",G29*(入力シート!$B$12*0.01+入力シート!$B$16*0.01))</f>
        <v/>
      </c>
      <c r="I27" s="16" t="str">
        <f>IF(I22="","",H29*(入力シート!$B$12*0.01+入力シート!$B$16*0.01))</f>
        <v/>
      </c>
      <c r="J27" s="16" t="str">
        <f>IF(J22="","",I29*(入力シート!$B$12*0.01+入力シート!$B$16*0.01))</f>
        <v/>
      </c>
      <c r="K27" s="16" t="str">
        <f>IF(K22="","",J29*(入力シート!$B$12*0.01+入力シート!$B$16*0.01))</f>
        <v/>
      </c>
      <c r="L27" s="16" t="str">
        <f>IF(L22="","",K29*(入力シート!$B$12*0.01+入力シート!$B$16*0.01))</f>
        <v/>
      </c>
      <c r="M27" s="16" t="str">
        <f>IF(M22="","",L29*(入力シート!$B$12*0.01+入力シート!$B$16*0.01))</f>
        <v/>
      </c>
      <c r="N27" s="16" t="str">
        <f>IF(N22="","",M29*(入力シート!$B$12*0.01+入力シート!$B$16*0.01))</f>
        <v/>
      </c>
      <c r="O27" s="16" t="str">
        <f>IF(O22="","",N29*(入力シート!$B$12*0.01+入力シート!$B$16*0.01))</f>
        <v/>
      </c>
      <c r="P27" s="16" t="str">
        <f>IF(P22="","",O29*(入力シート!$B$12*0.01+入力シート!$B$16*0.01))</f>
        <v/>
      </c>
      <c r="Q27" s="16" t="str">
        <f>IF(Q22="","",P29*(入力シート!$B$12*0.01+入力シート!$B$16*0.01))</f>
        <v/>
      </c>
      <c r="R27" s="16" t="str">
        <f>IF(R22="","",Q29*(入力シート!$B$12*0.01+入力シート!$B$16*0.01))</f>
        <v/>
      </c>
      <c r="S27" s="16" t="str">
        <f>IF(S22="","",R29*(入力シート!$B$12*0.01+入力シート!$B$16*0.01))</f>
        <v/>
      </c>
      <c r="T27" s="16" t="str">
        <f>IF(T22="","",S29*(入力シート!$B$12*0.01+入力シート!$B$16*0.01))</f>
        <v/>
      </c>
      <c r="U27" s="16" t="str">
        <f>IF(U22="","",T29*(入力シート!$B$12*0.01+入力シート!$B$16*0.01))</f>
        <v/>
      </c>
      <c r="V27" s="16" t="str">
        <f>IF(V22="","",U29*(入力シート!$B$12*0.01+入力シート!$B$16*0.01))</f>
        <v/>
      </c>
      <c r="W27" s="16" t="str">
        <f>IF(W22="","",V29*(入力シート!$B$12*0.01+入力シート!$B$16*0.01))</f>
        <v/>
      </c>
      <c r="X27" s="16" t="str">
        <f>IF(X22="","",W29*(入力シート!$B$12*0.01+入力シート!$B$16*0.01))</f>
        <v/>
      </c>
      <c r="Y27" s="16" t="str">
        <f>IF(Y22="","",X29*(入力シート!$B$12*0.01+入力シート!$B$16*0.01))</f>
        <v/>
      </c>
      <c r="Z27" s="16" t="str">
        <f>IF(Z22="","",Y29*(入力シート!$B$12*0.01+入力シート!$B$16*0.01))</f>
        <v/>
      </c>
      <c r="AA27" s="16" t="str">
        <f>IF(AA22="","",Z29*(入力シート!$B$12*0.01+入力シート!$B$16*0.01))</f>
        <v/>
      </c>
      <c r="AB27" s="16" t="str">
        <f>IF(AB22="","",AA29*(入力シート!$B$12*0.01+入力シート!$B$16*0.01))</f>
        <v/>
      </c>
      <c r="AC27" s="16" t="str">
        <f>IF(AC22="","",AB29*(入力シート!$B$12*0.01+入力シート!$B$16*0.01))</f>
        <v/>
      </c>
      <c r="AD27" s="16" t="str">
        <f>IF(AD22="","",AC29*(入力シート!$B$12*0.01+入力シート!$B$16*0.01))</f>
        <v/>
      </c>
      <c r="AE27" s="16" t="str">
        <f>IF(AE22="","",AD29*(入力シート!$B$12*0.01+入力シート!$B$16*0.01))</f>
        <v/>
      </c>
      <c r="AF27" s="16" t="str">
        <f>IF(AF22="","",AE29*(入力シート!$B$12*0.01+入力シート!$B$16*0.01))</f>
        <v/>
      </c>
      <c r="AG27" s="16" t="str">
        <f>IF(AG22="","",AF29*(入力シート!$B$12*0.01+入力シート!$B$16*0.01))</f>
        <v/>
      </c>
      <c r="AH27" s="16" t="str">
        <f>IF(AH22="","",AG29*(入力シート!$B$12*0.01+入力シート!$B$16*0.01))</f>
        <v/>
      </c>
      <c r="AI27" s="16" t="str">
        <f>IF(AI22="","",AH29*(入力シート!$B$12*0.01+入力シート!$B$16*0.01))</f>
        <v/>
      </c>
      <c r="AJ27" s="16" t="str">
        <f>IF(AJ22="","",AI29*(入力シート!$B$12*0.01+入力シート!$B$16*0.01))</f>
        <v/>
      </c>
      <c r="AK27" s="16" t="str">
        <f>IF(AK22="","",AJ29*(入力シート!$B$12*0.01+入力シート!$B$16*0.01))</f>
        <v/>
      </c>
      <c r="AL27" s="16" t="str">
        <f>IF(AL22="","",AK29*(入力シート!$B$12*0.01+入力シート!$B$16*0.01))</f>
        <v/>
      </c>
      <c r="AM27" s="16" t="str">
        <f>IF(AM22="","",AL29*(入力シート!$B$12*0.01+入力シート!$B$16*0.01))</f>
        <v/>
      </c>
      <c r="AN27" s="16" t="str">
        <f>IF(AN22="","",AM29*(入力シート!$B$12*0.01+入力シート!$B$16*0.01))</f>
        <v/>
      </c>
      <c r="AO27" s="16" t="str">
        <f>IF(AO22="","",AN29*(入力シート!$B$12*0.01+入力シート!$B$16*0.01))</f>
        <v/>
      </c>
      <c r="AP27" s="16" t="str">
        <f>IF(AP22="","",AO29*(入力シート!$B$12*0.01+入力シート!$B$16*0.01))</f>
        <v/>
      </c>
      <c r="AQ27" s="16" t="str">
        <f>IF(AQ22="","",AP29*(入力シート!$B$12*0.01+入力シート!$B$16*0.01))</f>
        <v/>
      </c>
      <c r="AR27" s="16" t="str">
        <f>IF(AR22="","",AQ29*(入力シート!$B$12*0.01+入力シート!$B$16*0.01))</f>
        <v/>
      </c>
      <c r="AS27" s="16" t="str">
        <f>IF(AS22="","",AR29*(入力シート!$B$12*0.01+入力シート!$B$16*0.01))</f>
        <v/>
      </c>
      <c r="AT27" s="16" t="str">
        <f>IF(AT22="","",AS29*(入力シート!$B$12*0.01+入力シート!$B$16*0.01))</f>
        <v/>
      </c>
      <c r="AU27" s="16" t="str">
        <f>IF(AU22="","",AT29*(入力シート!$B$12*0.01+入力シート!$B$16*0.01))</f>
        <v/>
      </c>
      <c r="AV27" s="16" t="str">
        <f>IF(AV22="","",AU29*(入力シート!$B$12*0.01+入力シート!$B$16*0.01))</f>
        <v/>
      </c>
      <c r="AW27" s="16" t="str">
        <f>IF(AW22="","",AV29*(入力シート!$B$12*0.01+入力シート!$B$16*0.01))</f>
        <v/>
      </c>
      <c r="AX27" s="16" t="str">
        <f>IF(AX22="","",AW29*(入力シート!$B$12*0.01+入力シート!$B$16*0.01))</f>
        <v/>
      </c>
    </row>
    <row r="28" spans="1:50" x14ac:dyDescent="0.15">
      <c r="A28" s="5" t="s">
        <v>47</v>
      </c>
      <c r="B28" s="16">
        <f>B23-B24+B25-B26+B27</f>
        <v>0</v>
      </c>
      <c r="C28" s="16" t="str">
        <f>IF(C22="","",C23-C24+C25-C26+C27)</f>
        <v/>
      </c>
      <c r="D28" s="16" t="str">
        <f t="shared" ref="D28:AX28" si="56">IF(D22="","",D23-D24+D25-D26+D27)</f>
        <v/>
      </c>
      <c r="E28" s="16" t="str">
        <f t="shared" si="56"/>
        <v/>
      </c>
      <c r="F28" s="16" t="str">
        <f t="shared" si="56"/>
        <v/>
      </c>
      <c r="G28" s="16" t="str">
        <f t="shared" si="56"/>
        <v/>
      </c>
      <c r="H28" s="16" t="str">
        <f t="shared" si="56"/>
        <v/>
      </c>
      <c r="I28" s="16" t="str">
        <f t="shared" si="56"/>
        <v/>
      </c>
      <c r="J28" s="16" t="str">
        <f t="shared" si="56"/>
        <v/>
      </c>
      <c r="K28" s="16" t="str">
        <f t="shared" si="56"/>
        <v/>
      </c>
      <c r="L28" s="16" t="str">
        <f t="shared" si="56"/>
        <v/>
      </c>
      <c r="M28" s="16" t="str">
        <f t="shared" si="56"/>
        <v/>
      </c>
      <c r="N28" s="16" t="str">
        <f t="shared" si="56"/>
        <v/>
      </c>
      <c r="O28" s="16" t="str">
        <f t="shared" si="56"/>
        <v/>
      </c>
      <c r="P28" s="16" t="str">
        <f t="shared" si="56"/>
        <v/>
      </c>
      <c r="Q28" s="16" t="str">
        <f t="shared" si="56"/>
        <v/>
      </c>
      <c r="R28" s="16" t="str">
        <f t="shared" si="56"/>
        <v/>
      </c>
      <c r="S28" s="16" t="str">
        <f t="shared" si="56"/>
        <v/>
      </c>
      <c r="T28" s="16" t="str">
        <f t="shared" si="56"/>
        <v/>
      </c>
      <c r="U28" s="16" t="str">
        <f t="shared" si="56"/>
        <v/>
      </c>
      <c r="V28" s="16" t="str">
        <f t="shared" si="56"/>
        <v/>
      </c>
      <c r="W28" s="16" t="str">
        <f t="shared" si="56"/>
        <v/>
      </c>
      <c r="X28" s="16" t="str">
        <f t="shared" si="56"/>
        <v/>
      </c>
      <c r="Y28" s="16" t="str">
        <f t="shared" si="56"/>
        <v/>
      </c>
      <c r="Z28" s="16" t="str">
        <f t="shared" si="56"/>
        <v/>
      </c>
      <c r="AA28" s="16" t="str">
        <f t="shared" si="56"/>
        <v/>
      </c>
      <c r="AB28" s="16" t="str">
        <f t="shared" si="56"/>
        <v/>
      </c>
      <c r="AC28" s="16" t="str">
        <f t="shared" si="56"/>
        <v/>
      </c>
      <c r="AD28" s="16" t="str">
        <f t="shared" si="56"/>
        <v/>
      </c>
      <c r="AE28" s="16" t="str">
        <f t="shared" si="56"/>
        <v/>
      </c>
      <c r="AF28" s="16" t="str">
        <f t="shared" si="56"/>
        <v/>
      </c>
      <c r="AG28" s="16" t="str">
        <f t="shared" si="56"/>
        <v/>
      </c>
      <c r="AH28" s="16" t="str">
        <f t="shared" si="56"/>
        <v/>
      </c>
      <c r="AI28" s="16" t="str">
        <f t="shared" si="56"/>
        <v/>
      </c>
      <c r="AJ28" s="16" t="str">
        <f t="shared" si="56"/>
        <v/>
      </c>
      <c r="AK28" s="16" t="str">
        <f t="shared" si="56"/>
        <v/>
      </c>
      <c r="AL28" s="16" t="str">
        <f t="shared" si="56"/>
        <v/>
      </c>
      <c r="AM28" s="16" t="str">
        <f t="shared" si="56"/>
        <v/>
      </c>
      <c r="AN28" s="16" t="str">
        <f t="shared" si="56"/>
        <v/>
      </c>
      <c r="AO28" s="16" t="str">
        <f t="shared" si="56"/>
        <v/>
      </c>
      <c r="AP28" s="16" t="str">
        <f t="shared" si="56"/>
        <v/>
      </c>
      <c r="AQ28" s="16" t="str">
        <f t="shared" si="56"/>
        <v/>
      </c>
      <c r="AR28" s="16" t="str">
        <f t="shared" si="56"/>
        <v/>
      </c>
      <c r="AS28" s="16" t="str">
        <f t="shared" si="56"/>
        <v/>
      </c>
      <c r="AT28" s="16" t="str">
        <f t="shared" si="56"/>
        <v/>
      </c>
      <c r="AU28" s="16" t="str">
        <f t="shared" si="56"/>
        <v/>
      </c>
      <c r="AV28" s="16" t="str">
        <f t="shared" si="56"/>
        <v/>
      </c>
      <c r="AW28" s="16" t="str">
        <f t="shared" si="56"/>
        <v/>
      </c>
      <c r="AX28" s="16" t="str">
        <f t="shared" si="56"/>
        <v/>
      </c>
    </row>
    <row r="29" spans="1:50" x14ac:dyDescent="0.15">
      <c r="A29" s="5" t="s">
        <v>44</v>
      </c>
      <c r="B29" s="18">
        <f>LOOKUP(10^10,B19:AG19)+B28</f>
        <v>0</v>
      </c>
      <c r="C29" s="18" t="str">
        <f>IF(C22="","",B29+C28)</f>
        <v/>
      </c>
      <c r="D29" s="18" t="str">
        <f t="shared" ref="D29:AX29" si="57">IF(D22="","",C29+D28)</f>
        <v/>
      </c>
      <c r="E29" s="18" t="str">
        <f t="shared" si="57"/>
        <v/>
      </c>
      <c r="F29" s="18" t="str">
        <f t="shared" si="57"/>
        <v/>
      </c>
      <c r="G29" s="18" t="str">
        <f t="shared" si="57"/>
        <v/>
      </c>
      <c r="H29" s="18" t="str">
        <f t="shared" si="57"/>
        <v/>
      </c>
      <c r="I29" s="18" t="str">
        <f t="shared" si="57"/>
        <v/>
      </c>
      <c r="J29" s="18" t="str">
        <f t="shared" si="57"/>
        <v/>
      </c>
      <c r="K29" s="18" t="str">
        <f t="shared" si="57"/>
        <v/>
      </c>
      <c r="L29" s="18" t="str">
        <f t="shared" si="57"/>
        <v/>
      </c>
      <c r="M29" s="18" t="str">
        <f t="shared" si="57"/>
        <v/>
      </c>
      <c r="N29" s="18" t="str">
        <f t="shared" si="57"/>
        <v/>
      </c>
      <c r="O29" s="18" t="str">
        <f t="shared" si="57"/>
        <v/>
      </c>
      <c r="P29" s="18" t="str">
        <f t="shared" si="57"/>
        <v/>
      </c>
      <c r="Q29" s="18" t="str">
        <f t="shared" si="57"/>
        <v/>
      </c>
      <c r="R29" s="18" t="str">
        <f t="shared" si="57"/>
        <v/>
      </c>
      <c r="S29" s="18" t="str">
        <f t="shared" si="57"/>
        <v/>
      </c>
      <c r="T29" s="18" t="str">
        <f t="shared" si="57"/>
        <v/>
      </c>
      <c r="U29" s="18" t="str">
        <f t="shared" si="57"/>
        <v/>
      </c>
      <c r="V29" s="18" t="str">
        <f t="shared" si="57"/>
        <v/>
      </c>
      <c r="W29" s="18" t="str">
        <f t="shared" si="57"/>
        <v/>
      </c>
      <c r="X29" s="18" t="str">
        <f t="shared" si="57"/>
        <v/>
      </c>
      <c r="Y29" s="18" t="str">
        <f t="shared" si="57"/>
        <v/>
      </c>
      <c r="Z29" s="18" t="str">
        <f t="shared" si="57"/>
        <v/>
      </c>
      <c r="AA29" s="18" t="str">
        <f t="shared" si="57"/>
        <v/>
      </c>
      <c r="AB29" s="18" t="str">
        <f t="shared" si="57"/>
        <v/>
      </c>
      <c r="AC29" s="18" t="str">
        <f t="shared" si="57"/>
        <v/>
      </c>
      <c r="AD29" s="18" t="str">
        <f t="shared" si="57"/>
        <v/>
      </c>
      <c r="AE29" s="18" t="str">
        <f t="shared" si="57"/>
        <v/>
      </c>
      <c r="AF29" s="18" t="str">
        <f t="shared" si="57"/>
        <v/>
      </c>
      <c r="AG29" s="18" t="str">
        <f t="shared" si="57"/>
        <v/>
      </c>
      <c r="AH29" s="18" t="str">
        <f t="shared" si="57"/>
        <v/>
      </c>
      <c r="AI29" s="18" t="str">
        <f t="shared" si="57"/>
        <v/>
      </c>
      <c r="AJ29" s="18" t="str">
        <f t="shared" si="57"/>
        <v/>
      </c>
      <c r="AK29" s="18" t="str">
        <f t="shared" si="57"/>
        <v/>
      </c>
      <c r="AL29" s="18" t="str">
        <f t="shared" si="57"/>
        <v/>
      </c>
      <c r="AM29" s="18" t="str">
        <f t="shared" si="57"/>
        <v/>
      </c>
      <c r="AN29" s="18" t="str">
        <f t="shared" si="57"/>
        <v/>
      </c>
      <c r="AO29" s="18" t="str">
        <f t="shared" si="57"/>
        <v/>
      </c>
      <c r="AP29" s="18" t="str">
        <f t="shared" si="57"/>
        <v/>
      </c>
      <c r="AQ29" s="18" t="str">
        <f t="shared" si="57"/>
        <v/>
      </c>
      <c r="AR29" s="18" t="str">
        <f t="shared" si="57"/>
        <v/>
      </c>
      <c r="AS29" s="18" t="str">
        <f t="shared" si="57"/>
        <v/>
      </c>
      <c r="AT29" s="18" t="str">
        <f t="shared" si="57"/>
        <v/>
      </c>
      <c r="AU29" s="18" t="str">
        <f t="shared" si="57"/>
        <v/>
      </c>
      <c r="AV29" s="18" t="str">
        <f t="shared" si="57"/>
        <v/>
      </c>
      <c r="AW29" s="18" t="str">
        <f t="shared" si="57"/>
        <v/>
      </c>
      <c r="AX29" s="18" t="str">
        <f t="shared" si="57"/>
        <v/>
      </c>
    </row>
  </sheetData>
  <phoneticPr fontId="2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年金試算</vt:lpstr>
      <vt:lpstr>入力シート</vt:lpstr>
      <vt:lpstr>年毎結果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2017-02-25T13:00:05Z</dcterms:created>
  <dcterms:modified xsi:type="dcterms:W3CDTF">2017-03-11T22:51:18Z</dcterms:modified>
</cp:coreProperties>
</file>